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9" sheetId="1" r:id="rId1"/>
  </sheets>
  <definedNames>
    <definedName name="_xlnm.Print_Area" localSheetId="0">'2019'!$A$1:$F$656</definedName>
  </definedNames>
  <calcPr fullCalcOnLoad="1"/>
</workbook>
</file>

<file path=xl/sharedStrings.xml><?xml version="1.0" encoding="utf-8"?>
<sst xmlns="http://schemas.openxmlformats.org/spreadsheetml/2006/main" count="2234" uniqueCount="647">
  <si>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</si>
  <si>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</si>
  <si>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</si>
  <si>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</si>
  <si>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</si>
  <si>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</si>
  <si>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</si>
  <si>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</si>
  <si>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</si>
  <si>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</si>
  <si>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</si>
  <si>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</si>
  <si>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</si>
  <si>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</si>
  <si>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</si>
  <si>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</si>
  <si>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</si>
  <si>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</si>
  <si>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</si>
  <si>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</si>
  <si>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</si>
  <si>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</si>
  <si>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</si>
  <si>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</si>
  <si>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</si>
  <si>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</si>
  <si>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</si>
  <si>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</si>
  <si>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Профилактика безопасности дорожного движения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</si>
  <si>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</si>
  <si>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</si>
  <si>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</si>
  <si>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</si>
  <si>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</si>
  <si>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</si>
  <si>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</si>
  <si>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</si>
  <si>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</si>
  <si>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</si>
  <si>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</si>
  <si>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</si>
  <si>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</si>
  <si>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</si>
  <si>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</si>
  <si>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</si>
  <si>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</si>
  <si>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</si>
  <si>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</si>
  <si>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</si>
  <si>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</si>
  <si>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</si>
  <si>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</si>
  <si>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</si>
  <si>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</si>
  <si>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</si>
  <si>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</si>
  <si>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</si>
  <si>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</si>
  <si>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</si>
  <si>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</si>
  <si>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</si>
  <si>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</si>
  <si>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</si>
  <si>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</si>
  <si>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</si>
  <si>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</si>
  <si>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</si>
  <si>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</si>
  <si>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</si>
  <si>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</si>
  <si>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</si>
  <si>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</si>
  <si>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</si>
  <si>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</si>
  <si>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</si>
  <si>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</si>
  <si>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</si>
  <si>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</si>
  <si>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</si>
  <si>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</si>
  <si>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</si>
  <si>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</si>
  <si>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</si>
  <si>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</si>
  <si>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</si>
  <si>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</si>
  <si>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</si>
  <si>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</si>
  <si>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</si>
  <si>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01 6 20 42310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</si>
  <si>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</si>
  <si>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</si>
  <si>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</si>
  <si>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</si>
  <si>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</si>
  <si>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</si>
  <si>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</si>
  <si>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</si>
  <si>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</si>
  <si>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</si>
  <si>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</si>
  <si>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</si>
  <si>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</si>
  <si>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</si>
  <si>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</si>
  <si>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</si>
  <si>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</si>
  <si>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</si>
  <si>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</si>
  <si>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</si>
  <si>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</si>
  <si>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</si>
  <si>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</si>
  <si>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</si>
  <si>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</si>
  <si>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</si>
  <si>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</si>
  <si>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</si>
  <si>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</si>
  <si>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</si>
  <si>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</si>
  <si>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</si>
  <si>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</si>
  <si>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</si>
  <si>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</si>
  <si>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</si>
  <si>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07 5 00 00000</t>
  </si>
  <si>
    <t>07 5 20 40810</t>
  </si>
  <si>
    <t>99 0 89 00000</t>
  </si>
  <si>
    <t>07 1 99 00000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</si>
  <si>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</si>
  <si>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</si>
  <si>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</si>
  <si>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</si>
  <si>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</si>
  <si>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</si>
  <si>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</si>
  <si>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</si>
  <si>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</si>
  <si>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</si>
  <si>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</si>
  <si>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</si>
  <si>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</si>
  <si>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</si>
  <si>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</si>
  <si>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</si>
  <si>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</si>
  <si>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</si>
  <si>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</si>
  <si>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</si>
  <si>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</si>
  <si>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</si>
  <si>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</si>
  <si>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</si>
  <si>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</si>
  <si>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</si>
  <si>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</si>
  <si>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</si>
  <si>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</si>
  <si>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</si>
  <si>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</si>
  <si>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</si>
  <si>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</si>
  <si>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</si>
  <si>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</si>
  <si>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</si>
  <si>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</si>
  <si>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</si>
  <si>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</si>
  <si>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</si>
  <si>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</si>
  <si>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</si>
  <si>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</si>
  <si>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</si>
  <si>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</si>
  <si>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</si>
  <si>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</si>
  <si>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</si>
  <si>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</si>
  <si>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</si>
  <si>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</si>
  <si>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</si>
  <si>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</si>
  <si>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</si>
  <si>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</si>
  <si>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</si>
  <si>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</si>
  <si>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</si>
  <si>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</si>
  <si>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</si>
  <si>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</si>
  <si>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</si>
  <si>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</si>
  <si>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</si>
  <si>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</si>
  <si>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</si>
  <si>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</si>
  <si>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</si>
  <si>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</si>
  <si>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</si>
  <si>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</si>
  <si>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</si>
  <si>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</si>
  <si>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</si>
  <si>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</si>
  <si>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</si>
  <si>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</si>
  <si>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</si>
  <si>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</si>
  <si>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</si>
  <si>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</si>
  <si>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</si>
  <si>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</si>
  <si>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</si>
  <si>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</si>
  <si>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</si>
  <si>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</si>
  <si>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</si>
  <si>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</si>
  <si>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</si>
  <si>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</si>
  <si>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</si>
  <si>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</si>
  <si>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</si>
  <si>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 xml:space="preserve">Организация работы органов управления социальной защиты населения </t>
  </si>
  <si>
    <t>группа, подгруппа вида расходов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</si>
  <si>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</si>
  <si>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</si>
  <si>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</si>
  <si>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</si>
  <si>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</si>
  <si>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</si>
  <si>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</si>
  <si>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</si>
  <si>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</si>
  <si>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</si>
  <si>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</si>
  <si>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</si>
  <si>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</si>
  <si>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08 1 09 00000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</si>
  <si>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</si>
  <si>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</si>
  <si>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</si>
  <si>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</si>
  <si>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</si>
  <si>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</si>
  <si>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</si>
  <si>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</si>
  <si>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</si>
  <si>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</si>
  <si>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</si>
  <si>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</si>
  <si>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</si>
  <si>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</si>
  <si>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</si>
  <si>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</si>
  <si>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</si>
  <si>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</si>
  <si>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</si>
  <si>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</si>
  <si>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</si>
  <si>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</si>
  <si>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</si>
  <si>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</si>
  <si>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</si>
  <si>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</si>
  <si>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08 3 01 00000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</si>
  <si>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</si>
  <si>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</si>
  <si>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</si>
  <si>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</si>
  <si>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</si>
  <si>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</si>
  <si>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</si>
  <si>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</si>
  <si>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</si>
  <si>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</si>
  <si>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Приобретение транспортных средств для организации перевозки обучающихся</t>
  </si>
  <si>
    <t>05 3 01 00000</t>
  </si>
  <si>
    <t xml:space="preserve">Закупка товаров, работ, услуг в целях капитального ремонта государственного (муниципального) имущества 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</si>
  <si>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</si>
  <si>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</si>
  <si>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</si>
  <si>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</si>
  <si>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</si>
  <si>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</si>
  <si>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</si>
  <si>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</si>
  <si>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Софинансирование. Строительство газопроводов и газовых сетей</t>
  </si>
  <si>
    <t>01 5 07 00000</t>
  </si>
  <si>
    <t>01 5 07 41500</t>
  </si>
  <si>
    <t>01 7 07 00000</t>
  </si>
  <si>
    <t>01 7 07 41500</t>
  </si>
  <si>
    <t>Прочая закупка товаров, работ и услуг (софинансирование лучшее учреждение и работники)</t>
  </si>
  <si>
    <t>07 1 07 00000</t>
  </si>
  <si>
    <t>07 1 07 41600</t>
  </si>
  <si>
    <t>03 1 06 63555</t>
  </si>
  <si>
    <t>19 0 02 00000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</si>
  <si>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</si>
  <si>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</si>
  <si>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</si>
  <si>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</si>
  <si>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</si>
  <si>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</si>
  <si>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</si>
  <si>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</si>
  <si>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</si>
  <si>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</si>
  <si>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</si>
  <si>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</si>
  <si>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</si>
  <si>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</si>
  <si>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</si>
  <si>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</si>
  <si>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</si>
  <si>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</si>
  <si>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</si>
  <si>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</si>
  <si>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</si>
  <si>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</si>
  <si>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</si>
  <si>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</si>
  <si>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</si>
  <si>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</si>
  <si>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</si>
  <si>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03 1 02 51370</t>
  </si>
  <si>
    <t>03 1 02 52200</t>
  </si>
  <si>
    <t>03 1 02 52500</t>
  </si>
  <si>
    <t>03 1 02 52800</t>
  </si>
  <si>
    <t>03 1 02 53800</t>
  </si>
  <si>
    <t>03 1 06 00000</t>
  </si>
  <si>
    <t>03 1 06 12750</t>
  </si>
  <si>
    <t>03 1 06 63550</t>
  </si>
  <si>
    <t>03 1 55 00000</t>
  </si>
  <si>
    <t>03 1 55 13550</t>
  </si>
  <si>
    <t>03 2 01 00000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</si>
  <si>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</si>
  <si>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</si>
  <si>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</si>
  <si>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</si>
  <si>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</si>
  <si>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</si>
  <si>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</si>
  <si>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</si>
  <si>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</si>
  <si>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</si>
  <si>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</si>
  <si>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</si>
  <si>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</si>
  <si>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13 0 07 00000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</si>
  <si>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</si>
  <si>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</si>
  <si>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</si>
  <si>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</si>
  <si>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районная программа  «Сохранение и развитие культуры   Сосновского муниципального района»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</si>
  <si>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</si>
  <si>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</si>
  <si>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</si>
  <si>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</si>
  <si>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</si>
  <si>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</si>
  <si>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</si>
  <si>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</si>
  <si>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</si>
  <si>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</si>
  <si>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</si>
  <si>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</si>
  <si>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</si>
  <si>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06 2 02 00000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</si>
  <si>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</si>
  <si>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</si>
  <si>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</si>
  <si>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</si>
  <si>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</si>
  <si>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</si>
  <si>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</si>
  <si>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</si>
  <si>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</si>
  <si>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</si>
  <si>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Софинансирование. Проведение землеустроительных работ по описанию местоположения границ территориальных зон Челябинской области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</si>
  <si>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</si>
  <si>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</si>
  <si>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</si>
  <si>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</si>
  <si>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05  8 10 00000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</si>
  <si>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</si>
  <si>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</si>
  <si>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</si>
  <si>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</si>
  <si>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</si>
  <si>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05  8 99 00000</t>
  </si>
  <si>
    <t>05  8 99 42100</t>
  </si>
  <si>
    <t>05  8 99 42120</t>
  </si>
  <si>
    <t>05  8 99 42122</t>
  </si>
  <si>
    <t>06 1 02 00000</t>
  </si>
  <si>
    <t>06 3 09 00000</t>
  </si>
  <si>
    <t>06 3 09 41600</t>
  </si>
  <si>
    <t xml:space="preserve">Дошкольные образовательные организации  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</si>
  <si>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</si>
  <si>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</si>
  <si>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</si>
  <si>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</si>
  <si>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</si>
  <si>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</si>
  <si>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</si>
  <si>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 xml:space="preserve">Софинансирование. Организация отдыха детей в каникулярное время 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</si>
  <si>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</si>
  <si>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</si>
  <si>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</si>
  <si>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</si>
  <si>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r>
      <t>Субсидии бюджетным учреждениям на иные цели</t>
    </r>
  </si>
  <si>
    <r>
      <rPr>
        <u val="single"/>
        <sz val="8"/>
        <rFont val="Arial Cyr"/>
        <family val="0"/>
      </rPr>
      <t xml:space="preserve">Софинансирование. </t>
    </r>
    <r>
      <rPr>
        <sz val="8"/>
        <rFont val="Arial Cyr"/>
        <family val="0"/>
      </rPr>
      <t>Капитальный ремонт зданий муниципальных общеобразовательных организаций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</si>
  <si>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</si>
  <si>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</si>
  <si>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</si>
  <si>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</si>
  <si>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</si>
  <si>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>на 2019 год</t>
  </si>
  <si>
    <t>20 0 01 00000</t>
  </si>
  <si>
    <t>Проведение землеустроительных работ по описанию местоположения границ населенных пунктов Челябинской области</t>
  </si>
  <si>
    <t>Прочая закупка товаров, работ и услуг для обеспечения государственных (муниципальных) нужд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</si>
  <si>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</si>
  <si>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17 0 01 00000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</si>
  <si>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</si>
  <si>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</si>
  <si>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Приобретение спортивного инвентарю и оборудования для физкультурно-спортивных организаций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</si>
  <si>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</si>
  <si>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Проведение землеустроительных работ по описанию местоположения границ территориальных зон Челябинской области</t>
  </si>
  <si>
    <t>20 0 01 82700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</si>
  <si>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</si>
  <si>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</si>
  <si>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</si>
  <si>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</si>
  <si>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</si>
  <si>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</si>
  <si>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</si>
  <si>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</si>
  <si>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</si>
  <si>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</si>
  <si>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</si>
  <si>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</si>
  <si>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</si>
  <si>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</si>
  <si>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</si>
  <si>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</si>
  <si>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</si>
  <si>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</si>
  <si>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</si>
  <si>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</si>
  <si>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</si>
  <si>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</si>
  <si>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</si>
  <si>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</si>
  <si>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</si>
  <si>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</si>
  <si>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</si>
  <si>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</si>
  <si>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</si>
  <si>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</si>
  <si>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</si>
  <si>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</si>
  <si>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</si>
  <si>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</si>
  <si>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</si>
  <si>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</si>
  <si>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</si>
  <si>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</si>
  <si>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</si>
  <si>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</si>
  <si>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</si>
  <si>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</si>
  <si>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</si>
  <si>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</si>
  <si>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</si>
  <si>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</si>
  <si>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</si>
  <si>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</si>
  <si>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</si>
  <si>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</si>
  <si>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</si>
  <si>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</si>
  <si>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</si>
  <si>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</si>
  <si>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</si>
  <si>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</si>
  <si>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</si>
  <si>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</si>
  <si>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</si>
  <si>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</si>
  <si>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</si>
  <si>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</si>
  <si>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</si>
  <si>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</si>
  <si>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</si>
  <si>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</si>
  <si>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Софинансирование. Приобретение транспортных средств для организации перевозки обучающихся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</si>
  <si>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</si>
  <si>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</si>
  <si>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</si>
  <si>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</si>
  <si>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</si>
  <si>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</si>
  <si>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</si>
  <si>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</si>
  <si>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</si>
  <si>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</si>
  <si>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</si>
  <si>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</si>
  <si>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</si>
  <si>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</si>
  <si>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</si>
  <si>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</si>
  <si>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</si>
  <si>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Мероприятия по проведению районных благотворительных акций к отдельным датам</t>
  </si>
  <si>
    <t>Реализация переданных государственных полномочий по компенсации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</si>
  <si>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99 0 05 00000</t>
  </si>
  <si>
    <t>99  0 05 06500</t>
  </si>
  <si>
    <t>Расходы на обслуживание государственного долга</t>
  </si>
  <si>
    <t>Процентные платежи по государственному долгу</t>
  </si>
  <si>
    <t>Обслуживание муниципального долга</t>
  </si>
  <si>
    <t>730</t>
  </si>
  <si>
    <t>10 0 01 00000</t>
  </si>
  <si>
    <t>Субвенции местным бюджетам на организацию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</si>
  <si>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08 2 06 L4970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</si>
  <si>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</si>
  <si>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</si>
  <si>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</si>
  <si>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</si>
  <si>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15 0 02 00000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</si>
  <si>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</si>
  <si>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15 0 07 00000</t>
  </si>
  <si>
    <t>06 3 99 00000</t>
  </si>
  <si>
    <t>Дошкольные образовательные организации в рамках подпрограммы "Развитие инфраструктуры дошкольных образовательных учреждений"</t>
  </si>
  <si>
    <t xml:space="preserve">Приложение № 4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2019 год и на плановый период 2020 и 2021 годов                                                                 от  " 19 " декабря  2018 г. № 513                                                                                             </t>
  </si>
  <si>
    <t>01 2 01 L519Б</t>
  </si>
  <si>
    <t>03 1 02 28190</t>
  </si>
  <si>
    <t>03 1 02 28220</t>
  </si>
  <si>
    <t>03 1 02 28300</t>
  </si>
  <si>
    <t>03 1 02 28310</t>
  </si>
  <si>
    <t>03 1 02 28320</t>
  </si>
  <si>
    <t>03 1 02 28330</t>
  </si>
  <si>
    <t>03 1 02 28340</t>
  </si>
  <si>
    <t>03 1 02 28350</t>
  </si>
  <si>
    <t>03 1 02 28370</t>
  </si>
  <si>
    <t>03 1 02 28380</t>
  </si>
  <si>
    <t>03 1 02 28390</t>
  </si>
  <si>
    <t>03 1 02 28400</t>
  </si>
  <si>
    <t>03 1 02 28410</t>
  </si>
  <si>
    <t>03 1 02 28430</t>
  </si>
  <si>
    <t>Предоставление единовременной выплаты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</si>
  <si>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03 1 P1 28180</t>
  </si>
  <si>
    <t>03 2 01 28080</t>
  </si>
  <si>
    <t>03 2 02 28000</t>
  </si>
  <si>
    <t>03 2 02 28110</t>
  </si>
  <si>
    <t>03 2 02 28370</t>
  </si>
  <si>
    <t>04 0 F2 00000</t>
  </si>
  <si>
    <t>Реализация программ Формирования современной городской среды</t>
  </si>
  <si>
    <t>04 0 F2 55550</t>
  </si>
  <si>
    <t>Софинансирование. Реализация программ Формирования современной городской среды</t>
  </si>
  <si>
    <t>05 2 01 11020</t>
  </si>
  <si>
    <t>Создание новых мест в общеобразовательных организациях, расположенных на территории Челябинской области, за счет средств областного бюджета</t>
  </si>
  <si>
    <t>05 2 09 S1020</t>
  </si>
  <si>
    <t>05 2 E1 00000</t>
  </si>
  <si>
    <t>05 2 E1 03050</t>
  </si>
  <si>
    <t>03 1 P1 00000</t>
  </si>
  <si>
    <t>Федеральный проект "Финансовая поддержка семей при рождении детей"</t>
  </si>
  <si>
    <t>Федеральный проект " Формирование комфортной городской среды"</t>
  </si>
  <si>
    <t>Федеральный проект "Современная школа"</t>
  </si>
  <si>
    <t>05 3 01 03040</t>
  </si>
  <si>
    <t>05 3 01 11010</t>
  </si>
  <si>
    <t>05 3 07 S1010</t>
  </si>
  <si>
    <t>05 3 07 S3040</t>
  </si>
  <si>
    <t>Федеральный проект "Успех каждого ребенка""</t>
  </si>
  <si>
    <t>Создание в общеобразовательных организациях, расположенных в сельской местности,  условий для занятия физической культурой и спортом</t>
  </si>
  <si>
    <t>05 3 Е2 50970</t>
  </si>
  <si>
    <t>05 3 Е2 00000</t>
  </si>
  <si>
    <t>Софинансирование. Создание в общеобразовательных организациях, расположенных в сельской местности,  условий для занятия физической культурой и спортом</t>
  </si>
  <si>
    <t>05 4 02 03020</t>
  </si>
  <si>
    <t>05 5 02 03120</t>
  </si>
  <si>
    <t>05  8 01 03030</t>
  </si>
  <si>
    <t>05 8 01 04060</t>
  </si>
  <si>
    <t>05 8 10 S3030</t>
  </si>
  <si>
    <t>05 8 10 S4060</t>
  </si>
  <si>
    <t>05  8 99 S3030</t>
  </si>
  <si>
    <t>05  8 99 S4060</t>
  </si>
  <si>
    <t>06 1 01 04060</t>
  </si>
  <si>
    <t>06 1 02 04050</t>
  </si>
  <si>
    <t>06 1 99 S4060</t>
  </si>
  <si>
    <t>06 2 02 04010</t>
  </si>
  <si>
    <t>06 2 02 04040</t>
  </si>
  <si>
    <t>06 2 02 04050</t>
  </si>
  <si>
    <t>06 3 Р2 00000</t>
  </si>
  <si>
    <t>Федеральный проект "Содейсвтие занятости женщин - создание условий дошкольного образования для детей в возрасте до трех лет"</t>
  </si>
  <si>
    <t>06 3 Р2 04110</t>
  </si>
  <si>
    <t xml:space="preserve"> 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</si>
  <si>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04160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</si>
  <si>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</t>
  </si>
  <si>
    <t>06 3 P2 52321</t>
  </si>
  <si>
    <t>Выкуп зданий для размещения дошкольных образовательных организаций</t>
  </si>
  <si>
    <t>07 3 01 03010</t>
  </si>
  <si>
    <t>07 3 99 S3010</t>
  </si>
  <si>
    <t>07 6 02 28100</t>
  </si>
  <si>
    <t>07 6 02 28130</t>
  </si>
  <si>
    <t>07 6 02 28140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</si>
  <si>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</si>
  <si>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02 R0820</t>
  </si>
  <si>
    <t>08 1 01 14050</t>
  </si>
  <si>
    <t>08 1 09 S4050</t>
  </si>
  <si>
    <t>08 3 01 14010</t>
  </si>
  <si>
    <t>08 3 07 S4010</t>
  </si>
  <si>
    <t>09 0 E8 00000</t>
  </si>
  <si>
    <t>Федеральный проект "Социальная активность"</t>
  </si>
  <si>
    <t>09 0 E8 21010</t>
  </si>
  <si>
    <t>Софинансирование. Организация и проведение мероприятий с детьми и молодежью</t>
  </si>
  <si>
    <t>09 0 07 S1010</t>
  </si>
  <si>
    <t>10 0 01 25020</t>
  </si>
  <si>
    <t>13 0 01 00000</t>
  </si>
  <si>
    <t>13 0 01 18040</t>
  </si>
  <si>
    <t>Строительство и реконструкция автомобильных дорог общего пользования местного значения</t>
  </si>
  <si>
    <t>13 0 09 S8040</t>
  </si>
  <si>
    <t>15 0 01 31010</t>
  </si>
  <si>
    <t>15 0 01 31020</t>
  </si>
  <si>
    <t>15 0 02 31030</t>
  </si>
  <si>
    <t>15 0 07 S1010</t>
  </si>
  <si>
    <t>15 2 07 S1020</t>
  </si>
  <si>
    <t>17 0 01 20045</t>
  </si>
  <si>
    <t>17 0 01 20041</t>
  </si>
  <si>
    <t>17 0 01 20044</t>
  </si>
  <si>
    <t>17 0 99 S0045</t>
  </si>
  <si>
    <t>17 0 99 S0041</t>
  </si>
  <si>
    <t>Софинасирование. Организация и проведение летних сельских  спортивных игр  "Золотой колос" и зимних сельских спортивных игр "Уральская метелица" с целью популяризации здорового образа жизни</t>
  </si>
  <si>
    <t>17 0 99 00000</t>
  </si>
  <si>
    <t>19 0 02 22030</t>
  </si>
  <si>
    <t>20 0 01 39030</t>
  </si>
  <si>
    <t>20 0 07 S9030</t>
  </si>
  <si>
    <t>20 0 07 S9040</t>
  </si>
  <si>
    <t>99 0 02 03060</t>
  </si>
  <si>
    <t>99 0 02 12010</t>
  </si>
  <si>
    <t>99 0 02 99090</t>
  </si>
  <si>
    <t>99 0 02 99120</t>
  </si>
  <si>
    <t>99 0 09 00000</t>
  </si>
  <si>
    <t>99 1 09 S6010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</si>
  <si>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</si>
  <si>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0 07 S4060</t>
  </si>
  <si>
    <t>Приложение №2</t>
  </si>
  <si>
    <t>к Решению Собрания депутатов</t>
  </si>
  <si>
    <t>"29" декабря 2018 г. № 527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</si>
</sst>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yr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hair"/>
    </border>
    <border>
      <left style="thin"/>
      <right/>
      <top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Alignment="1">
      <alignment/>
    </xf>
    <xf numFmtId="174" fontId="0" fillId="0" borderId="0" xfId="60" applyNumberFormat="1" applyFont="1" applyAlignment="1">
      <alignment horizontal="left" vertical="center"/>
    </xf>
    <xf numFmtId="174" fontId="9" fillId="0" borderId="0" xfId="60" applyNumberFormat="1" applyFont="1" applyAlignment="1">
      <alignment horizontal="left" vertical="center"/>
    </xf>
    <xf numFmtId="174" fontId="8" fillId="0" borderId="0" xfId="60" applyNumberFormat="1" applyFont="1" applyAlignment="1">
      <alignment horizontal="left" vertical="center"/>
    </xf>
    <xf numFmtId="174" fontId="0" fillId="0" borderId="0" xfId="60" applyNumberFormat="1" applyFont="1" applyFill="1" applyAlignment="1">
      <alignment horizontal="left" vertical="center"/>
    </xf>
    <xf numFmtId="174" fontId="5" fillId="0" borderId="0" xfId="60" applyNumberFormat="1" applyFont="1" applyBorder="1" applyAlignment="1">
      <alignment horizontal="left" vertical="center" wrapText="1"/>
    </xf>
    <xf numFmtId="174" fontId="0" fillId="33" borderId="0" xfId="60" applyNumberFormat="1" applyFont="1" applyFill="1" applyAlignment="1">
      <alignment horizontal="left" vertical="center"/>
    </xf>
    <xf numFmtId="174" fontId="3" fillId="0" borderId="0" xfId="60" applyNumberFormat="1" applyFont="1" applyFill="1" applyBorder="1" applyAlignment="1">
      <alignment horizontal="left" vertical="center" wrapText="1"/>
    </xf>
    <xf numFmtId="174" fontId="6" fillId="0" borderId="0" xfId="60" applyNumberFormat="1" applyFont="1" applyFill="1" applyBorder="1" applyAlignment="1">
      <alignment horizontal="left" vertical="center" wrapText="1"/>
    </xf>
    <xf numFmtId="174" fontId="2" fillId="0" borderId="0" xfId="60" applyNumberFormat="1" applyFont="1" applyAlignment="1">
      <alignment horizontal="left" vertical="center"/>
    </xf>
    <xf numFmtId="174" fontId="0" fillId="0" borderId="10" xfId="60" applyNumberFormat="1" applyFont="1" applyFill="1" applyBorder="1" applyAlignment="1">
      <alignment horizontal="left" vertical="center"/>
    </xf>
    <xf numFmtId="174" fontId="7" fillId="0" borderId="0" xfId="60" applyNumberFormat="1" applyFont="1" applyFill="1" applyBorder="1" applyAlignment="1">
      <alignment horizontal="left" vertical="center" wrapText="1"/>
    </xf>
    <xf numFmtId="174" fontId="0" fillId="0" borderId="0" xfId="60" applyNumberFormat="1" applyFont="1" applyBorder="1" applyAlignment="1">
      <alignment horizontal="left" vertical="center"/>
    </xf>
    <xf numFmtId="174" fontId="0" fillId="33" borderId="0" xfId="60" applyNumberFormat="1" applyFont="1" applyFill="1" applyAlignment="1">
      <alignment horizontal="left" vertical="center"/>
    </xf>
    <xf numFmtId="0" fontId="2" fillId="0" borderId="0" xfId="0" applyFont="1" applyBorder="1" applyAlignment="1">
      <alignment/>
    </xf>
    <xf numFmtId="49" fontId="3" fillId="34" borderId="11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/>
    </xf>
    <xf numFmtId="4" fontId="13" fillId="34" borderId="11" xfId="0" applyNumberFormat="1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6" fillId="34" borderId="11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0" fontId="3" fillId="34" borderId="11" xfId="52" applyFont="1" applyFill="1" applyBorder="1" applyAlignment="1">
      <alignment horizontal="left" vertical="center" wrapText="1"/>
      <protection/>
    </xf>
    <xf numFmtId="174" fontId="0" fillId="34" borderId="0" xfId="60" applyNumberFormat="1" applyFont="1" applyFill="1" applyAlignment="1">
      <alignment horizontal="left" vertical="center"/>
    </xf>
    <xf numFmtId="0" fontId="0" fillId="34" borderId="0" xfId="0" applyFill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49" fontId="14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2" fontId="3" fillId="34" borderId="11" xfId="0" applyNumberFormat="1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top" wrapText="1"/>
      <protection/>
    </xf>
    <xf numFmtId="49" fontId="13" fillId="34" borderId="11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12" fillId="34" borderId="11" xfId="0" applyFont="1" applyFill="1" applyBorder="1" applyAlignment="1">
      <alignment vertical="center" wrapText="1"/>
    </xf>
    <xf numFmtId="49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 wrapText="1"/>
    </xf>
    <xf numFmtId="49" fontId="3" fillId="34" borderId="17" xfId="0" applyNumberFormat="1" applyFont="1" applyFill="1" applyBorder="1" applyAlignment="1" applyProtection="1">
      <alignment horizontal="left" vertical="center" wrapText="1"/>
      <protection/>
    </xf>
    <xf numFmtId="4" fontId="3" fillId="34" borderId="18" xfId="0" applyNumberFormat="1" applyFont="1" applyFill="1" applyBorder="1" applyAlignment="1">
      <alignment horizontal="right" vertical="center"/>
    </xf>
    <xf numFmtId="49" fontId="3" fillId="34" borderId="19" xfId="0" applyNumberFormat="1" applyFont="1" applyFill="1" applyBorder="1" applyAlignment="1" applyProtection="1">
      <alignment horizontal="center" vertical="center" wrapText="1"/>
      <protection/>
    </xf>
    <xf numFmtId="174" fontId="0" fillId="34" borderId="0" xfId="60" applyNumberFormat="1" applyFont="1" applyFill="1" applyAlignment="1">
      <alignment horizontal="left" vertical="center"/>
    </xf>
    <xf numFmtId="4" fontId="9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9" fontId="3" fillId="34" borderId="11" xfId="0" applyNumberFormat="1" applyFont="1" applyFill="1" applyBorder="1" applyAlignment="1" applyProtection="1">
      <alignment horizontal="center" vertical="top" wrapText="1"/>
      <protection/>
    </xf>
    <xf numFmtId="0" fontId="13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  <protection/>
    </xf>
    <xf numFmtId="2" fontId="3" fillId="34" borderId="11" xfId="0" applyNumberFormat="1" applyFont="1" applyFill="1" applyBorder="1" applyAlignment="1" applyProtection="1">
      <alignment horizontal="left" vertical="center" wrapText="1"/>
      <protection locked="0"/>
    </xf>
    <xf numFmtId="4" fontId="3" fillId="34" borderId="15" xfId="0" applyNumberFormat="1" applyFont="1" applyFill="1" applyBorder="1" applyAlignment="1">
      <alignment horizontal="right" vertical="center" wrapText="1"/>
    </xf>
    <xf numFmtId="0" fontId="3" fillId="34" borderId="11" xfId="0" applyFont="1" applyFill="1" applyBorder="1" applyAlignment="1">
      <alignment horizontal="left" vertical="center"/>
    </xf>
    <xf numFmtId="0" fontId="12" fillId="34" borderId="17" xfId="0" applyFont="1" applyFill="1" applyBorder="1" applyAlignment="1">
      <alignment vertical="top" wrapText="1"/>
    </xf>
    <xf numFmtId="43" fontId="3" fillId="34" borderId="11" xfId="60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 applyProtection="1">
      <alignment horizontal="center" vertical="top" wrapText="1"/>
      <protection/>
    </xf>
    <xf numFmtId="172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top" wrapText="1"/>
    </xf>
    <xf numFmtId="0" fontId="12" fillId="34" borderId="11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 wrapText="1"/>
    </xf>
    <xf numFmtId="0" fontId="12" fillId="34" borderId="11" xfId="0" applyNumberFormat="1" applyFont="1" applyFill="1" applyBorder="1" applyAlignment="1">
      <alignment vertical="center" wrapText="1"/>
    </xf>
    <xf numFmtId="47" fontId="3" fillId="34" borderId="11" xfId="0" applyNumberFormat="1" applyFont="1" applyFill="1" applyBorder="1" applyAlignment="1">
      <alignment horizontal="left" vertical="center" wrapText="1"/>
    </xf>
    <xf numFmtId="49" fontId="12" fillId="34" borderId="11" xfId="0" applyNumberFormat="1" applyFont="1" applyFill="1" applyBorder="1" applyAlignment="1">
      <alignment horizontal="left" vertical="center" wrapText="1"/>
    </xf>
    <xf numFmtId="0" fontId="12" fillId="34" borderId="11" xfId="52" applyFont="1" applyFill="1" applyBorder="1" applyAlignment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vertical="center" wrapText="1"/>
      <protection/>
    </xf>
    <xf numFmtId="175" fontId="3" fillId="34" borderId="16" xfId="0" applyNumberFormat="1" applyFont="1" applyFill="1" applyBorder="1" applyAlignment="1" applyProtection="1">
      <alignment horizontal="left" vertical="center" wrapText="1"/>
      <protection/>
    </xf>
    <xf numFmtId="49" fontId="3" fillId="34" borderId="11" xfId="0" applyNumberFormat="1" applyFont="1" applyFill="1" applyBorder="1" applyAlignment="1" applyProtection="1">
      <alignment vertical="center" wrapText="1"/>
      <protection/>
    </xf>
    <xf numFmtId="49" fontId="3" fillId="34" borderId="18" xfId="0" applyNumberFormat="1" applyFont="1" applyFill="1" applyBorder="1" applyAlignment="1" applyProtection="1">
      <alignment horizontal="left" vertical="top" wrapText="1"/>
      <protection locked="0"/>
    </xf>
    <xf numFmtId="0" fontId="3" fillId="34" borderId="21" xfId="52" applyFont="1" applyFill="1" applyBorder="1" applyAlignment="1">
      <alignment vertical="center" wrapText="1"/>
      <protection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13" fillId="34" borderId="11" xfId="52" applyFont="1" applyFill="1" applyBorder="1" applyAlignment="1">
      <alignment horizontal="left" vertical="center" wrapText="1"/>
      <protection/>
    </xf>
    <xf numFmtId="0" fontId="1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/>
    </xf>
    <xf numFmtId="0" fontId="13" fillId="34" borderId="11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9"/>
  <sheetViews>
    <sheetView tabSelected="1" zoomScaleSheetLayoutView="75" workbookViewId="0" topLeftCell="A1">
      <selection activeCell="H8" sqref="H8"/>
    </sheetView>
  </sheetViews>
  <sheetFormatPr defaultColWidth="9.00390625" defaultRowHeight="12.75"/>
  <cols>
    <col min="1" max="1" width="76.00390625" style="8" customWidth="1"/>
    <col min="2" max="2" width="12.875" style="0" customWidth="1"/>
    <col min="3" max="3" width="5.125" style="6" customWidth="1"/>
    <col min="4" max="5" width="3.75390625" style="0" customWidth="1"/>
    <col min="6" max="6" width="13.25390625" style="0" customWidth="1"/>
    <col min="7" max="7" width="2.875" style="11" customWidth="1"/>
    <col min="8" max="8" width="17.625" style="0" customWidth="1"/>
  </cols>
  <sheetData>
    <row r="1" spans="2:6" ht="12.75">
      <c r="B1" s="104" t="s">
        <v>644</v>
      </c>
      <c r="C1" s="104"/>
      <c r="D1" s="104"/>
      <c r="E1" s="104"/>
      <c r="F1" s="104"/>
    </row>
    <row r="2" spans="2:6" ht="12.75">
      <c r="B2" s="104" t="s">
        <v>645</v>
      </c>
      <c r="C2" s="104"/>
      <c r="D2" s="104"/>
      <c r="E2" s="104"/>
      <c r="F2" s="104"/>
    </row>
    <row r="3" spans="2:6" ht="12.75">
      <c r="B3" s="104" t="s">
        <v>646</v>
      </c>
      <c r="C3" s="104"/>
      <c r="D3" s="104"/>
      <c r="E3" s="104"/>
      <c r="F3" s="104"/>
    </row>
    <row r="4" spans="2:6" ht="12.75">
      <c r="B4" s="103"/>
      <c r="C4" s="103"/>
      <c r="D4" s="103"/>
      <c r="E4" s="103"/>
      <c r="F4" s="103"/>
    </row>
    <row r="6" spans="2:6" ht="11.25" customHeight="1">
      <c r="B6" s="105" t="s">
        <v>533</v>
      </c>
      <c r="C6" s="105"/>
      <c r="D6" s="105"/>
      <c r="E6" s="105"/>
      <c r="F6" s="105"/>
    </row>
    <row r="7" spans="2:6" ht="14.25" customHeight="1">
      <c r="B7" s="105"/>
      <c r="C7" s="105"/>
      <c r="D7" s="105"/>
      <c r="E7" s="105"/>
      <c r="F7" s="105"/>
    </row>
    <row r="8" spans="1:6" ht="64.5" customHeight="1">
      <c r="A8" s="5"/>
      <c r="B8" s="105"/>
      <c r="C8" s="105"/>
      <c r="D8" s="105"/>
      <c r="E8" s="105"/>
      <c r="F8" s="105"/>
    </row>
    <row r="9" spans="1:6" ht="60.75" customHeight="1">
      <c r="A9" s="106" t="s">
        <v>220</v>
      </c>
      <c r="B9" s="106"/>
      <c r="C9" s="106"/>
      <c r="D9" s="106"/>
      <c r="E9" s="106"/>
      <c r="F9" s="106"/>
    </row>
    <row r="10" spans="1:6" ht="17.25" customHeight="1">
      <c r="A10" s="107" t="s">
        <v>417</v>
      </c>
      <c r="B10" s="107"/>
      <c r="C10" s="107"/>
      <c r="D10" s="107"/>
      <c r="E10" s="107"/>
      <c r="F10" s="107"/>
    </row>
    <row r="11" spans="1:6" ht="17.25" customHeight="1">
      <c r="A11" s="114"/>
      <c r="B11" s="114"/>
      <c r="C11" s="114"/>
      <c r="D11" s="114"/>
      <c r="E11" s="114"/>
      <c r="F11" s="114"/>
    </row>
    <row r="12" spans="1:6" ht="23.25" customHeight="1">
      <c r="A12" s="108" t="s">
        <v>436</v>
      </c>
      <c r="B12" s="110" t="s">
        <v>437</v>
      </c>
      <c r="C12" s="111"/>
      <c r="D12" s="111"/>
      <c r="E12" s="112"/>
      <c r="F12" s="113" t="s">
        <v>504</v>
      </c>
    </row>
    <row r="13" spans="1:6" ht="64.5" customHeight="1">
      <c r="A13" s="109"/>
      <c r="B13" s="98" t="s">
        <v>440</v>
      </c>
      <c r="C13" s="99" t="s">
        <v>225</v>
      </c>
      <c r="D13" s="100" t="s">
        <v>439</v>
      </c>
      <c r="E13" s="99" t="s">
        <v>470</v>
      </c>
      <c r="F13" s="113"/>
    </row>
    <row r="14" spans="1:7" ht="19.5" customHeight="1">
      <c r="A14" s="101" t="s">
        <v>438</v>
      </c>
      <c r="B14" s="102"/>
      <c r="C14" s="45"/>
      <c r="D14" s="45"/>
      <c r="E14" s="45"/>
      <c r="F14" s="29">
        <f>F15+F81+F94+F211+F325+F372+F412+F433+F458+F462+F466+F476+F481+F495+F499+F539+F515+F524+F535+F440+F205</f>
        <v>2835822000</v>
      </c>
      <c r="G14" s="12"/>
    </row>
    <row r="15" spans="1:6" ht="22.5">
      <c r="A15" s="73" t="s">
        <v>354</v>
      </c>
      <c r="B15" s="27" t="s">
        <v>45</v>
      </c>
      <c r="C15" s="45"/>
      <c r="D15" s="45"/>
      <c r="E15" s="45"/>
      <c r="F15" s="29">
        <f>F16+F22+F39+F49+F53+F57+F62</f>
        <v>141257450</v>
      </c>
    </row>
    <row r="16" spans="1:7" ht="22.5">
      <c r="A16" s="51" t="s">
        <v>250</v>
      </c>
      <c r="B16" s="30" t="s">
        <v>46</v>
      </c>
      <c r="C16" s="28"/>
      <c r="D16" s="28"/>
      <c r="E16" s="28"/>
      <c r="F16" s="31">
        <f>F17</f>
        <v>62101000</v>
      </c>
      <c r="G16" s="13"/>
    </row>
    <row r="17" spans="1:6" ht="22.5">
      <c r="A17" s="51" t="s">
        <v>173</v>
      </c>
      <c r="B17" s="30" t="s">
        <v>47</v>
      </c>
      <c r="C17" s="28"/>
      <c r="D17" s="28"/>
      <c r="E17" s="28"/>
      <c r="F17" s="31">
        <f>F18+F20</f>
        <v>62101000</v>
      </c>
    </row>
    <row r="18" spans="1:6" ht="12.75">
      <c r="A18" s="51" t="s">
        <v>184</v>
      </c>
      <c r="B18" s="30" t="s">
        <v>48</v>
      </c>
      <c r="C18" s="28"/>
      <c r="D18" s="28"/>
      <c r="E18" s="28"/>
      <c r="F18" s="31">
        <f>F19</f>
        <v>60601000</v>
      </c>
    </row>
    <row r="19" spans="1:6" ht="22.5">
      <c r="A19" s="51" t="s">
        <v>192</v>
      </c>
      <c r="B19" s="30" t="s">
        <v>48</v>
      </c>
      <c r="C19" s="32" t="s">
        <v>477</v>
      </c>
      <c r="D19" s="32" t="s">
        <v>450</v>
      </c>
      <c r="E19" s="32" t="s">
        <v>441</v>
      </c>
      <c r="F19" s="31">
        <v>60601000</v>
      </c>
    </row>
    <row r="20" spans="1:6" ht="12.75">
      <c r="A20" s="51" t="s">
        <v>221</v>
      </c>
      <c r="B20" s="30" t="s">
        <v>49</v>
      </c>
      <c r="C20" s="32"/>
      <c r="D20" s="32"/>
      <c r="E20" s="32"/>
      <c r="F20" s="31">
        <f>F21</f>
        <v>1500000</v>
      </c>
    </row>
    <row r="21" spans="1:6" ht="22.5">
      <c r="A21" s="51" t="s">
        <v>192</v>
      </c>
      <c r="B21" s="30" t="s">
        <v>49</v>
      </c>
      <c r="C21" s="32" t="s">
        <v>477</v>
      </c>
      <c r="D21" s="32" t="s">
        <v>450</v>
      </c>
      <c r="E21" s="32" t="s">
        <v>441</v>
      </c>
      <c r="F21" s="31">
        <v>1500000</v>
      </c>
    </row>
    <row r="22" spans="1:6" ht="12.75">
      <c r="A22" s="49" t="s">
        <v>50</v>
      </c>
      <c r="B22" s="30" t="s">
        <v>51</v>
      </c>
      <c r="C22" s="28"/>
      <c r="D22" s="28"/>
      <c r="E22" s="28"/>
      <c r="F22" s="31">
        <f>F26+F30+F23</f>
        <v>23559350</v>
      </c>
    </row>
    <row r="23" spans="1:6" ht="26.25" customHeight="1">
      <c r="A23" s="49" t="s">
        <v>20</v>
      </c>
      <c r="B23" s="33" t="s">
        <v>272</v>
      </c>
      <c r="C23" s="32"/>
      <c r="D23" s="32"/>
      <c r="E23" s="32"/>
      <c r="F23" s="31">
        <f>F24</f>
        <v>33100</v>
      </c>
    </row>
    <row r="24" spans="1:6" ht="12.75">
      <c r="A24" s="64" t="s">
        <v>271</v>
      </c>
      <c r="B24" s="30" t="s">
        <v>534</v>
      </c>
      <c r="C24" s="32"/>
      <c r="D24" s="32"/>
      <c r="E24" s="32"/>
      <c r="F24" s="31">
        <f>F25</f>
        <v>33100</v>
      </c>
    </row>
    <row r="25" spans="1:6" ht="12.75">
      <c r="A25" s="51" t="s">
        <v>284</v>
      </c>
      <c r="B25" s="30" t="s">
        <v>534</v>
      </c>
      <c r="C25" s="32" t="s">
        <v>468</v>
      </c>
      <c r="D25" s="32" t="s">
        <v>450</v>
      </c>
      <c r="E25" s="32" t="s">
        <v>441</v>
      </c>
      <c r="F25" s="31">
        <v>33100</v>
      </c>
    </row>
    <row r="26" spans="1:6" ht="12.75">
      <c r="A26" s="51" t="s">
        <v>18</v>
      </c>
      <c r="B26" s="30" t="s">
        <v>52</v>
      </c>
      <c r="C26" s="28"/>
      <c r="D26" s="28"/>
      <c r="E26" s="28"/>
      <c r="F26" s="31">
        <f>F27</f>
        <v>10000</v>
      </c>
    </row>
    <row r="27" spans="1:6" ht="12.75">
      <c r="A27" s="51" t="s">
        <v>55</v>
      </c>
      <c r="B27" s="30" t="s">
        <v>53</v>
      </c>
      <c r="C27" s="28"/>
      <c r="D27" s="28"/>
      <c r="E27" s="28"/>
      <c r="F27" s="31">
        <f>SUM(F28:F29)</f>
        <v>10000</v>
      </c>
    </row>
    <row r="28" spans="1:6" ht="12.75">
      <c r="A28" s="62" t="s">
        <v>472</v>
      </c>
      <c r="B28" s="30" t="s">
        <v>53</v>
      </c>
      <c r="C28" s="32" t="s">
        <v>469</v>
      </c>
      <c r="D28" s="32" t="s">
        <v>450</v>
      </c>
      <c r="E28" s="32" t="s">
        <v>441</v>
      </c>
      <c r="F28" s="31">
        <v>2000</v>
      </c>
    </row>
    <row r="29" spans="1:6" ht="12.75">
      <c r="A29" s="49" t="s">
        <v>414</v>
      </c>
      <c r="B29" s="30" t="s">
        <v>53</v>
      </c>
      <c r="C29" s="32" t="s">
        <v>471</v>
      </c>
      <c r="D29" s="32" t="s">
        <v>450</v>
      </c>
      <c r="E29" s="32" t="s">
        <v>441</v>
      </c>
      <c r="F29" s="31">
        <v>8000</v>
      </c>
    </row>
    <row r="30" spans="1:6" ht="12.75">
      <c r="A30" s="51" t="s">
        <v>1</v>
      </c>
      <c r="B30" s="30" t="s">
        <v>54</v>
      </c>
      <c r="C30" s="32"/>
      <c r="D30" s="32"/>
      <c r="E30" s="32"/>
      <c r="F30" s="31">
        <f>F31+F37</f>
        <v>23516250</v>
      </c>
    </row>
    <row r="31" spans="1:6" ht="12.75">
      <c r="A31" s="51" t="s">
        <v>55</v>
      </c>
      <c r="B31" s="30" t="s">
        <v>56</v>
      </c>
      <c r="C31" s="32"/>
      <c r="D31" s="32"/>
      <c r="E31" s="32"/>
      <c r="F31" s="31">
        <f>SUM(F32:F36)</f>
        <v>23166250</v>
      </c>
    </row>
    <row r="32" spans="1:6" ht="12.75">
      <c r="A32" s="50" t="s">
        <v>430</v>
      </c>
      <c r="B32" s="30" t="s">
        <v>56</v>
      </c>
      <c r="C32" s="32" t="s">
        <v>481</v>
      </c>
      <c r="D32" s="32" t="s">
        <v>450</v>
      </c>
      <c r="E32" s="32" t="s">
        <v>441</v>
      </c>
      <c r="F32" s="31">
        <v>16526900</v>
      </c>
    </row>
    <row r="33" spans="1:6" ht="12.75">
      <c r="A33" s="51" t="s">
        <v>483</v>
      </c>
      <c r="B33" s="30" t="s">
        <v>56</v>
      </c>
      <c r="C33" s="32" t="s">
        <v>482</v>
      </c>
      <c r="D33" s="32" t="s">
        <v>450</v>
      </c>
      <c r="E33" s="32" t="s">
        <v>441</v>
      </c>
      <c r="F33" s="31">
        <v>2100</v>
      </c>
    </row>
    <row r="34" spans="1:6" ht="22.5">
      <c r="A34" s="50" t="s">
        <v>431</v>
      </c>
      <c r="B34" s="30" t="s">
        <v>56</v>
      </c>
      <c r="C34" s="32" t="s">
        <v>429</v>
      </c>
      <c r="D34" s="32" t="s">
        <v>450</v>
      </c>
      <c r="E34" s="32" t="s">
        <v>441</v>
      </c>
      <c r="F34" s="31">
        <v>4991100</v>
      </c>
    </row>
    <row r="35" spans="1:6" ht="12.75">
      <c r="A35" s="51" t="s">
        <v>493</v>
      </c>
      <c r="B35" s="30" t="s">
        <v>56</v>
      </c>
      <c r="C35" s="32" t="s">
        <v>492</v>
      </c>
      <c r="D35" s="32" t="s">
        <v>450</v>
      </c>
      <c r="E35" s="32" t="s">
        <v>441</v>
      </c>
      <c r="F35" s="31">
        <v>740150</v>
      </c>
    </row>
    <row r="36" spans="1:6" ht="12.75">
      <c r="A36" s="51" t="s">
        <v>284</v>
      </c>
      <c r="B36" s="30" t="s">
        <v>56</v>
      </c>
      <c r="C36" s="32" t="s">
        <v>468</v>
      </c>
      <c r="D36" s="32" t="s">
        <v>450</v>
      </c>
      <c r="E36" s="32" t="s">
        <v>441</v>
      </c>
      <c r="F36" s="31">
        <v>906000</v>
      </c>
    </row>
    <row r="37" spans="1:6" ht="12.75">
      <c r="A37" s="51" t="s">
        <v>222</v>
      </c>
      <c r="B37" s="30" t="s">
        <v>57</v>
      </c>
      <c r="C37" s="32"/>
      <c r="D37" s="32"/>
      <c r="E37" s="32"/>
      <c r="F37" s="31">
        <f>F38</f>
        <v>350000</v>
      </c>
    </row>
    <row r="38" spans="1:6" ht="12.75">
      <c r="A38" s="51" t="s">
        <v>284</v>
      </c>
      <c r="B38" s="30" t="s">
        <v>57</v>
      </c>
      <c r="C38" s="32" t="s">
        <v>468</v>
      </c>
      <c r="D38" s="32" t="s">
        <v>450</v>
      </c>
      <c r="E38" s="32" t="s">
        <v>441</v>
      </c>
      <c r="F38" s="31">
        <v>350000</v>
      </c>
    </row>
    <row r="39" spans="1:6" ht="12.75">
      <c r="A39" s="49" t="s">
        <v>58</v>
      </c>
      <c r="B39" s="30" t="s">
        <v>59</v>
      </c>
      <c r="C39" s="32"/>
      <c r="D39" s="28"/>
      <c r="E39" s="28"/>
      <c r="F39" s="31">
        <f>F40+F44</f>
        <v>1787030</v>
      </c>
    </row>
    <row r="40" spans="1:6" ht="12.75">
      <c r="A40" s="51" t="s">
        <v>18</v>
      </c>
      <c r="B40" s="30" t="s">
        <v>60</v>
      </c>
      <c r="C40" s="32"/>
      <c r="D40" s="32"/>
      <c r="E40" s="32"/>
      <c r="F40" s="31">
        <f>F41</f>
        <v>2700</v>
      </c>
    </row>
    <row r="41" spans="1:6" ht="12.75">
      <c r="A41" s="51" t="s">
        <v>32</v>
      </c>
      <c r="B41" s="30" t="s">
        <v>86</v>
      </c>
      <c r="C41" s="32"/>
      <c r="D41" s="32"/>
      <c r="E41" s="32"/>
      <c r="F41" s="31">
        <f>F43+F42</f>
        <v>2700</v>
      </c>
    </row>
    <row r="42" spans="1:6" ht="12.75">
      <c r="A42" s="62" t="s">
        <v>472</v>
      </c>
      <c r="B42" s="30" t="s">
        <v>86</v>
      </c>
      <c r="C42" s="32" t="s">
        <v>469</v>
      </c>
      <c r="D42" s="32" t="s">
        <v>450</v>
      </c>
      <c r="E42" s="32" t="s">
        <v>441</v>
      </c>
      <c r="F42" s="31">
        <v>2600</v>
      </c>
    </row>
    <row r="43" spans="1:7" s="1" customFormat="1" ht="12.75">
      <c r="A43" s="49" t="s">
        <v>414</v>
      </c>
      <c r="B43" s="30" t="s">
        <v>86</v>
      </c>
      <c r="C43" s="32" t="s">
        <v>471</v>
      </c>
      <c r="D43" s="32" t="s">
        <v>450</v>
      </c>
      <c r="E43" s="32" t="s">
        <v>441</v>
      </c>
      <c r="F43" s="31">
        <v>100</v>
      </c>
      <c r="G43" s="14"/>
    </row>
    <row r="44" spans="1:7" s="1" customFormat="1" ht="12.75">
      <c r="A44" s="51" t="s">
        <v>1</v>
      </c>
      <c r="B44" s="30" t="s">
        <v>177</v>
      </c>
      <c r="C44" s="32"/>
      <c r="D44" s="32"/>
      <c r="E44" s="32"/>
      <c r="F44" s="31">
        <f>SUM(F45:F48)</f>
        <v>1784330</v>
      </c>
      <c r="G44" s="14"/>
    </row>
    <row r="45" spans="1:7" s="1" customFormat="1" ht="12.75">
      <c r="A45" s="50" t="s">
        <v>430</v>
      </c>
      <c r="B45" s="30" t="s">
        <v>85</v>
      </c>
      <c r="C45" s="32" t="s">
        <v>481</v>
      </c>
      <c r="D45" s="32" t="s">
        <v>450</v>
      </c>
      <c r="E45" s="32" t="s">
        <v>441</v>
      </c>
      <c r="F45" s="31">
        <v>1168200</v>
      </c>
      <c r="G45" s="14"/>
    </row>
    <row r="46" spans="1:7" s="1" customFormat="1" ht="22.5">
      <c r="A46" s="50" t="s">
        <v>431</v>
      </c>
      <c r="B46" s="30" t="s">
        <v>85</v>
      </c>
      <c r="C46" s="32" t="s">
        <v>429</v>
      </c>
      <c r="D46" s="32" t="s">
        <v>450</v>
      </c>
      <c r="E46" s="32" t="s">
        <v>441</v>
      </c>
      <c r="F46" s="31">
        <v>352800</v>
      </c>
      <c r="G46" s="14"/>
    </row>
    <row r="47" spans="1:7" s="1" customFormat="1" ht="12.75">
      <c r="A47" s="51" t="s">
        <v>493</v>
      </c>
      <c r="B47" s="30" t="s">
        <v>85</v>
      </c>
      <c r="C47" s="32" t="s">
        <v>492</v>
      </c>
      <c r="D47" s="32" t="s">
        <v>450</v>
      </c>
      <c r="E47" s="32" t="s">
        <v>441</v>
      </c>
      <c r="F47" s="31">
        <v>105530</v>
      </c>
      <c r="G47" s="14"/>
    </row>
    <row r="48" spans="1:7" s="1" customFormat="1" ht="12.75">
      <c r="A48" s="51" t="s">
        <v>284</v>
      </c>
      <c r="B48" s="30" t="s">
        <v>85</v>
      </c>
      <c r="C48" s="32" t="s">
        <v>468</v>
      </c>
      <c r="D48" s="32" t="s">
        <v>450</v>
      </c>
      <c r="E48" s="32" t="s">
        <v>441</v>
      </c>
      <c r="F48" s="31">
        <v>157800</v>
      </c>
      <c r="G48" s="14"/>
    </row>
    <row r="49" spans="1:7" s="1" customFormat="1" ht="22.5">
      <c r="A49" s="49" t="s">
        <v>191</v>
      </c>
      <c r="B49" s="30" t="s">
        <v>81</v>
      </c>
      <c r="C49" s="28"/>
      <c r="D49" s="28"/>
      <c r="E49" s="28"/>
      <c r="F49" s="31">
        <f>F50</f>
        <v>32895300</v>
      </c>
      <c r="G49" s="14"/>
    </row>
    <row r="50" spans="1:7" s="1" customFormat="1" ht="22.5">
      <c r="A50" s="51" t="s">
        <v>173</v>
      </c>
      <c r="B50" s="30" t="s">
        <v>88</v>
      </c>
      <c r="C50" s="28"/>
      <c r="D50" s="28"/>
      <c r="E50" s="28"/>
      <c r="F50" s="31">
        <f>F51</f>
        <v>32895300</v>
      </c>
      <c r="G50" s="14"/>
    </row>
    <row r="51" spans="1:7" s="1" customFormat="1" ht="12.75">
      <c r="A51" s="46" t="s">
        <v>23</v>
      </c>
      <c r="B51" s="30" t="s">
        <v>87</v>
      </c>
      <c r="C51" s="28"/>
      <c r="D51" s="28"/>
      <c r="E51" s="28"/>
      <c r="F51" s="31">
        <f>F52</f>
        <v>32895300</v>
      </c>
      <c r="G51" s="14"/>
    </row>
    <row r="52" spans="1:7" s="1" customFormat="1" ht="22.5">
      <c r="A52" s="46" t="s">
        <v>192</v>
      </c>
      <c r="B52" s="30" t="s">
        <v>87</v>
      </c>
      <c r="C52" s="32" t="s">
        <v>477</v>
      </c>
      <c r="D52" s="32" t="s">
        <v>451</v>
      </c>
      <c r="E52" s="32" t="s">
        <v>444</v>
      </c>
      <c r="F52" s="31">
        <v>32895300</v>
      </c>
      <c r="G52" s="14"/>
    </row>
    <row r="53" spans="1:7" s="1" customFormat="1" ht="22.5">
      <c r="A53" s="51" t="s">
        <v>82</v>
      </c>
      <c r="B53" s="30" t="s">
        <v>80</v>
      </c>
      <c r="C53" s="28"/>
      <c r="D53" s="28"/>
      <c r="E53" s="28"/>
      <c r="F53" s="31">
        <f>F54</f>
        <v>2780000</v>
      </c>
      <c r="G53" s="15"/>
    </row>
    <row r="54" spans="1:7" s="1" customFormat="1" ht="12.75">
      <c r="A54" s="46" t="s">
        <v>17</v>
      </c>
      <c r="B54" s="30" t="s">
        <v>289</v>
      </c>
      <c r="C54" s="28"/>
      <c r="D54" s="28"/>
      <c r="E54" s="28"/>
      <c r="F54" s="31">
        <f>F55</f>
        <v>2780000</v>
      </c>
      <c r="G54" s="14"/>
    </row>
    <row r="55" spans="1:7" s="1" customFormat="1" ht="12.75">
      <c r="A55" s="82" t="s">
        <v>21</v>
      </c>
      <c r="B55" s="30" t="s">
        <v>290</v>
      </c>
      <c r="C55" s="28"/>
      <c r="D55" s="28"/>
      <c r="E55" s="28"/>
      <c r="F55" s="31">
        <f>F56</f>
        <v>2780000</v>
      </c>
      <c r="G55" s="14"/>
    </row>
    <row r="56" spans="1:7" s="1" customFormat="1" ht="12.75">
      <c r="A56" s="51" t="s">
        <v>284</v>
      </c>
      <c r="B56" s="30" t="s">
        <v>290</v>
      </c>
      <c r="C56" s="32" t="s">
        <v>468</v>
      </c>
      <c r="D56" s="32" t="s">
        <v>450</v>
      </c>
      <c r="E56" s="32" t="s">
        <v>441</v>
      </c>
      <c r="F56" s="31">
        <v>2780000</v>
      </c>
      <c r="G56" s="14"/>
    </row>
    <row r="57" spans="1:7" s="1" customFormat="1" ht="22.5">
      <c r="A57" s="49" t="s">
        <v>84</v>
      </c>
      <c r="B57" s="30" t="s">
        <v>83</v>
      </c>
      <c r="C57" s="28"/>
      <c r="D57" s="28"/>
      <c r="E57" s="28"/>
      <c r="F57" s="31">
        <f>F58+F60</f>
        <v>200000</v>
      </c>
      <c r="G57" s="14"/>
    </row>
    <row r="58" spans="1:7" s="1" customFormat="1" ht="12.75">
      <c r="A58" s="49" t="s">
        <v>176</v>
      </c>
      <c r="B58" s="30" t="s">
        <v>89</v>
      </c>
      <c r="C58" s="28"/>
      <c r="D58" s="28"/>
      <c r="E58" s="28"/>
      <c r="F58" s="31">
        <f>F59</f>
        <v>100000</v>
      </c>
      <c r="G58" s="14"/>
    </row>
    <row r="59" spans="1:7" s="1" customFormat="1" ht="12.75">
      <c r="A59" s="51" t="s">
        <v>223</v>
      </c>
      <c r="B59" s="30" t="s">
        <v>89</v>
      </c>
      <c r="C59" s="32" t="s">
        <v>478</v>
      </c>
      <c r="D59" s="32" t="s">
        <v>451</v>
      </c>
      <c r="E59" s="32" t="s">
        <v>444</v>
      </c>
      <c r="F59" s="31">
        <v>100000</v>
      </c>
      <c r="G59" s="14"/>
    </row>
    <row r="60" spans="1:7" s="1" customFormat="1" ht="12.75">
      <c r="A60" s="51" t="s">
        <v>183</v>
      </c>
      <c r="B60" s="30" t="s">
        <v>90</v>
      </c>
      <c r="C60" s="32"/>
      <c r="D60" s="32"/>
      <c r="E60" s="32"/>
      <c r="F60" s="31">
        <f>F61</f>
        <v>100000</v>
      </c>
      <c r="G60" s="14"/>
    </row>
    <row r="61" spans="1:7" s="1" customFormat="1" ht="12.75">
      <c r="A61" s="51" t="s">
        <v>223</v>
      </c>
      <c r="B61" s="30" t="s">
        <v>90</v>
      </c>
      <c r="C61" s="32" t="s">
        <v>478</v>
      </c>
      <c r="D61" s="32" t="s">
        <v>450</v>
      </c>
      <c r="E61" s="32" t="s">
        <v>441</v>
      </c>
      <c r="F61" s="31">
        <v>100000</v>
      </c>
      <c r="G61" s="14"/>
    </row>
    <row r="62" spans="1:7" s="1" customFormat="1" ht="12.75">
      <c r="A62" s="64" t="s">
        <v>298</v>
      </c>
      <c r="B62" s="30" t="s">
        <v>299</v>
      </c>
      <c r="C62" s="32"/>
      <c r="D62" s="32"/>
      <c r="E62" s="32"/>
      <c r="F62" s="31">
        <f>F63+F69+F78+F75</f>
        <v>17934770</v>
      </c>
      <c r="G62" s="14"/>
    </row>
    <row r="63" spans="1:7" s="1" customFormat="1" ht="12.75">
      <c r="A63" s="64" t="s">
        <v>300</v>
      </c>
      <c r="B63" s="30" t="s">
        <v>301</v>
      </c>
      <c r="C63" s="32"/>
      <c r="D63" s="32"/>
      <c r="E63" s="32"/>
      <c r="F63" s="31">
        <f>SUM(F64:F68)</f>
        <v>1565600</v>
      </c>
      <c r="G63" s="14"/>
    </row>
    <row r="64" spans="1:7" s="1" customFormat="1" ht="12.75">
      <c r="A64" s="50" t="s">
        <v>245</v>
      </c>
      <c r="B64" s="30" t="s">
        <v>301</v>
      </c>
      <c r="C64" s="32" t="s">
        <v>465</v>
      </c>
      <c r="D64" s="32" t="s">
        <v>450</v>
      </c>
      <c r="E64" s="32" t="s">
        <v>446</v>
      </c>
      <c r="F64" s="31">
        <v>1098000</v>
      </c>
      <c r="G64" s="14"/>
    </row>
    <row r="65" spans="1:7" s="1" customFormat="1" ht="22.5">
      <c r="A65" s="51" t="s">
        <v>466</v>
      </c>
      <c r="B65" s="30" t="s">
        <v>301</v>
      </c>
      <c r="C65" s="32" t="s">
        <v>467</v>
      </c>
      <c r="D65" s="32" t="s">
        <v>450</v>
      </c>
      <c r="E65" s="32" t="s">
        <v>446</v>
      </c>
      <c r="F65" s="31">
        <v>14000</v>
      </c>
      <c r="G65" s="14"/>
    </row>
    <row r="66" spans="1:7" s="1" customFormat="1" ht="22.5">
      <c r="A66" s="50" t="s">
        <v>246</v>
      </c>
      <c r="B66" s="30" t="s">
        <v>301</v>
      </c>
      <c r="C66" s="32" t="s">
        <v>243</v>
      </c>
      <c r="D66" s="32" t="s">
        <v>450</v>
      </c>
      <c r="E66" s="32" t="s">
        <v>446</v>
      </c>
      <c r="F66" s="31">
        <v>331600</v>
      </c>
      <c r="G66" s="14"/>
    </row>
    <row r="67" spans="1:7" s="1" customFormat="1" ht="12.75">
      <c r="A67" s="51" t="s">
        <v>493</v>
      </c>
      <c r="B67" s="30" t="s">
        <v>301</v>
      </c>
      <c r="C67" s="32" t="s">
        <v>492</v>
      </c>
      <c r="D67" s="32" t="s">
        <v>450</v>
      </c>
      <c r="E67" s="32" t="s">
        <v>446</v>
      </c>
      <c r="F67" s="31">
        <v>51000</v>
      </c>
      <c r="G67" s="14"/>
    </row>
    <row r="68" spans="1:7" s="1" customFormat="1" ht="12.75">
      <c r="A68" s="51" t="s">
        <v>284</v>
      </c>
      <c r="B68" s="30" t="s">
        <v>301</v>
      </c>
      <c r="C68" s="32" t="s">
        <v>468</v>
      </c>
      <c r="D68" s="32" t="s">
        <v>450</v>
      </c>
      <c r="E68" s="32" t="s">
        <v>446</v>
      </c>
      <c r="F68" s="31">
        <v>71000</v>
      </c>
      <c r="G68" s="14"/>
    </row>
    <row r="69" spans="1:7" s="1" customFormat="1" ht="33.75">
      <c r="A69" s="49" t="s">
        <v>33</v>
      </c>
      <c r="B69" s="30" t="s">
        <v>302</v>
      </c>
      <c r="C69" s="32"/>
      <c r="D69" s="32"/>
      <c r="E69" s="32"/>
      <c r="F69" s="31">
        <f>SUM(F70:F74)</f>
        <v>16352970</v>
      </c>
      <c r="G69" s="14"/>
    </row>
    <row r="70" spans="1:7" s="1" customFormat="1" ht="12.75">
      <c r="A70" s="50" t="s">
        <v>430</v>
      </c>
      <c r="B70" s="30" t="s">
        <v>302</v>
      </c>
      <c r="C70" s="32" t="s">
        <v>481</v>
      </c>
      <c r="D70" s="32" t="s">
        <v>450</v>
      </c>
      <c r="E70" s="32" t="s">
        <v>446</v>
      </c>
      <c r="F70" s="31">
        <v>12127000</v>
      </c>
      <c r="G70" s="14"/>
    </row>
    <row r="71" spans="1:7" s="1" customFormat="1" ht="22.5">
      <c r="A71" s="51" t="s">
        <v>466</v>
      </c>
      <c r="B71" s="30" t="s">
        <v>302</v>
      </c>
      <c r="C71" s="32" t="s">
        <v>482</v>
      </c>
      <c r="D71" s="32" t="s">
        <v>450</v>
      </c>
      <c r="E71" s="32" t="s">
        <v>446</v>
      </c>
      <c r="F71" s="31">
        <v>2100</v>
      </c>
      <c r="G71" s="14"/>
    </row>
    <row r="72" spans="1:7" s="1" customFormat="1" ht="22.5">
      <c r="A72" s="50" t="s">
        <v>431</v>
      </c>
      <c r="B72" s="30" t="s">
        <v>302</v>
      </c>
      <c r="C72" s="32" t="s">
        <v>429</v>
      </c>
      <c r="D72" s="32" t="s">
        <v>450</v>
      </c>
      <c r="E72" s="32" t="s">
        <v>446</v>
      </c>
      <c r="F72" s="31">
        <v>3662500</v>
      </c>
      <c r="G72" s="14"/>
    </row>
    <row r="73" spans="1:7" s="1" customFormat="1" ht="12.75">
      <c r="A73" s="51" t="s">
        <v>493</v>
      </c>
      <c r="B73" s="30" t="s">
        <v>302</v>
      </c>
      <c r="C73" s="32" t="s">
        <v>492</v>
      </c>
      <c r="D73" s="32" t="s">
        <v>450</v>
      </c>
      <c r="E73" s="32" t="s">
        <v>446</v>
      </c>
      <c r="F73" s="31">
        <v>422540</v>
      </c>
      <c r="G73" s="14"/>
    </row>
    <row r="74" spans="1:7" s="1" customFormat="1" ht="12.75">
      <c r="A74" s="49" t="s">
        <v>284</v>
      </c>
      <c r="B74" s="30" t="s">
        <v>302</v>
      </c>
      <c r="C74" s="32" t="s">
        <v>468</v>
      </c>
      <c r="D74" s="32" t="s">
        <v>450</v>
      </c>
      <c r="E74" s="32" t="s">
        <v>446</v>
      </c>
      <c r="F74" s="31">
        <v>138830</v>
      </c>
      <c r="G74" s="14"/>
    </row>
    <row r="75" spans="1:7" s="1" customFormat="1" ht="12.75">
      <c r="A75" s="82" t="s">
        <v>16</v>
      </c>
      <c r="B75" s="26" t="s">
        <v>291</v>
      </c>
      <c r="C75" s="32"/>
      <c r="D75" s="32"/>
      <c r="E75" s="32"/>
      <c r="F75" s="31">
        <f>F76</f>
        <v>13000</v>
      </c>
      <c r="G75" s="14"/>
    </row>
    <row r="76" spans="1:7" s="1" customFormat="1" ht="12.75">
      <c r="A76" s="82" t="s">
        <v>21</v>
      </c>
      <c r="B76" s="26" t="s">
        <v>292</v>
      </c>
      <c r="C76" s="32"/>
      <c r="D76" s="32"/>
      <c r="E76" s="32"/>
      <c r="F76" s="31">
        <f>F77</f>
        <v>13000</v>
      </c>
      <c r="G76" s="14"/>
    </row>
    <row r="77" spans="1:7" s="1" customFormat="1" ht="12.75">
      <c r="A77" s="25" t="s">
        <v>293</v>
      </c>
      <c r="B77" s="26" t="s">
        <v>292</v>
      </c>
      <c r="C77" s="32" t="s">
        <v>468</v>
      </c>
      <c r="D77" s="32" t="s">
        <v>450</v>
      </c>
      <c r="E77" s="32" t="s">
        <v>441</v>
      </c>
      <c r="F77" s="31">
        <v>13000</v>
      </c>
      <c r="G77" s="14"/>
    </row>
    <row r="78" spans="1:7" s="1" customFormat="1" ht="12.75">
      <c r="A78" s="46" t="s">
        <v>18</v>
      </c>
      <c r="B78" s="34" t="s">
        <v>303</v>
      </c>
      <c r="C78" s="32"/>
      <c r="D78" s="32"/>
      <c r="E78" s="32"/>
      <c r="F78" s="31">
        <f>F79+F80</f>
        <v>3200</v>
      </c>
      <c r="G78" s="14"/>
    </row>
    <row r="79" spans="1:7" s="1" customFormat="1" ht="12.75">
      <c r="A79" s="49" t="s">
        <v>472</v>
      </c>
      <c r="B79" s="34" t="s">
        <v>303</v>
      </c>
      <c r="C79" s="32" t="s">
        <v>469</v>
      </c>
      <c r="D79" s="32" t="s">
        <v>450</v>
      </c>
      <c r="E79" s="32" t="s">
        <v>446</v>
      </c>
      <c r="F79" s="31">
        <v>200</v>
      </c>
      <c r="G79" s="14"/>
    </row>
    <row r="80" spans="1:7" s="1" customFormat="1" ht="12.75">
      <c r="A80" s="49" t="s">
        <v>414</v>
      </c>
      <c r="B80" s="34" t="s">
        <v>303</v>
      </c>
      <c r="C80" s="32" t="s">
        <v>471</v>
      </c>
      <c r="D80" s="32" t="s">
        <v>450</v>
      </c>
      <c r="E80" s="32" t="s">
        <v>446</v>
      </c>
      <c r="F80" s="31">
        <v>3000</v>
      </c>
      <c r="G80" s="14"/>
    </row>
    <row r="81" spans="1:7" s="1" customFormat="1" ht="22.5">
      <c r="A81" s="73" t="s">
        <v>251</v>
      </c>
      <c r="B81" s="27" t="s">
        <v>108</v>
      </c>
      <c r="C81" s="28"/>
      <c r="D81" s="28"/>
      <c r="E81" s="28"/>
      <c r="F81" s="29">
        <f>F82+F85+F88+F91</f>
        <v>3000000</v>
      </c>
      <c r="G81" s="14"/>
    </row>
    <row r="82" spans="1:7" s="1" customFormat="1" ht="22.5">
      <c r="A82" s="51" t="s">
        <v>197</v>
      </c>
      <c r="B82" s="30" t="s">
        <v>76</v>
      </c>
      <c r="C82" s="28"/>
      <c r="D82" s="28"/>
      <c r="E82" s="28"/>
      <c r="F82" s="31">
        <f>F83</f>
        <v>2300000</v>
      </c>
      <c r="G82" s="14"/>
    </row>
    <row r="83" spans="1:7" s="1" customFormat="1" ht="12.75">
      <c r="A83" s="51" t="s">
        <v>198</v>
      </c>
      <c r="B83" s="30" t="s">
        <v>193</v>
      </c>
      <c r="C83" s="28"/>
      <c r="D83" s="28"/>
      <c r="E83" s="28"/>
      <c r="F83" s="31">
        <f>F84</f>
        <v>2300000</v>
      </c>
      <c r="G83" s="14"/>
    </row>
    <row r="84" spans="1:7" s="1" customFormat="1" ht="12.75">
      <c r="A84" s="51" t="s">
        <v>199</v>
      </c>
      <c r="B84" s="30" t="s">
        <v>193</v>
      </c>
      <c r="C84" s="32" t="s">
        <v>478</v>
      </c>
      <c r="D84" s="32" t="s">
        <v>452</v>
      </c>
      <c r="E84" s="32" t="s">
        <v>452</v>
      </c>
      <c r="F84" s="31">
        <v>2300000</v>
      </c>
      <c r="G84" s="14"/>
    </row>
    <row r="85" spans="1:7" s="1" customFormat="1" ht="12.75">
      <c r="A85" s="62" t="s">
        <v>62</v>
      </c>
      <c r="B85" s="30" t="s">
        <v>77</v>
      </c>
      <c r="C85" s="28"/>
      <c r="D85" s="28"/>
      <c r="E85" s="28"/>
      <c r="F85" s="31">
        <f>F86</f>
        <v>525000</v>
      </c>
      <c r="G85" s="14"/>
    </row>
    <row r="86" spans="1:7" s="1" customFormat="1" ht="12.75">
      <c r="A86" s="62" t="s">
        <v>198</v>
      </c>
      <c r="B86" s="30" t="s">
        <v>194</v>
      </c>
      <c r="C86" s="28"/>
      <c r="D86" s="28"/>
      <c r="E86" s="28"/>
      <c r="F86" s="31">
        <f>F87</f>
        <v>525000</v>
      </c>
      <c r="G86" s="14"/>
    </row>
    <row r="87" spans="1:7" s="1" customFormat="1" ht="12.75">
      <c r="A87" s="83" t="s">
        <v>214</v>
      </c>
      <c r="B87" s="30" t="s">
        <v>194</v>
      </c>
      <c r="C87" s="32" t="s">
        <v>478</v>
      </c>
      <c r="D87" s="32" t="s">
        <v>452</v>
      </c>
      <c r="E87" s="32" t="s">
        <v>452</v>
      </c>
      <c r="F87" s="31">
        <v>525000</v>
      </c>
      <c r="G87" s="14"/>
    </row>
    <row r="88" spans="1:7" s="1" customFormat="1" ht="22.5">
      <c r="A88" s="51" t="s">
        <v>402</v>
      </c>
      <c r="B88" s="30" t="s">
        <v>78</v>
      </c>
      <c r="C88" s="28"/>
      <c r="D88" s="28"/>
      <c r="E88" s="28"/>
      <c r="F88" s="31">
        <f>F89</f>
        <v>100000</v>
      </c>
      <c r="G88" s="14"/>
    </row>
    <row r="89" spans="1:7" s="1" customFormat="1" ht="12.75">
      <c r="A89" s="51" t="s">
        <v>198</v>
      </c>
      <c r="B89" s="30" t="s">
        <v>195</v>
      </c>
      <c r="C89" s="28"/>
      <c r="D89" s="28"/>
      <c r="E89" s="28"/>
      <c r="F89" s="31">
        <f>F90</f>
        <v>100000</v>
      </c>
      <c r="G89" s="14"/>
    </row>
    <row r="90" spans="1:7" s="1" customFormat="1" ht="12.75">
      <c r="A90" s="51" t="s">
        <v>410</v>
      </c>
      <c r="B90" s="30" t="s">
        <v>195</v>
      </c>
      <c r="C90" s="32" t="s">
        <v>478</v>
      </c>
      <c r="D90" s="32" t="s">
        <v>452</v>
      </c>
      <c r="E90" s="32" t="s">
        <v>452</v>
      </c>
      <c r="F90" s="31">
        <v>100000</v>
      </c>
      <c r="G90" s="14"/>
    </row>
    <row r="91" spans="1:7" s="1" customFormat="1" ht="12.75">
      <c r="A91" s="62" t="s">
        <v>63</v>
      </c>
      <c r="B91" s="30" t="s">
        <v>79</v>
      </c>
      <c r="C91" s="32"/>
      <c r="D91" s="32"/>
      <c r="E91" s="32"/>
      <c r="F91" s="31">
        <f>F92</f>
        <v>75000</v>
      </c>
      <c r="G91" s="14"/>
    </row>
    <row r="92" spans="1:7" s="1" customFormat="1" ht="12.75">
      <c r="A92" s="51" t="s">
        <v>198</v>
      </c>
      <c r="B92" s="30" t="s">
        <v>196</v>
      </c>
      <c r="C92" s="32"/>
      <c r="D92" s="32"/>
      <c r="E92" s="32"/>
      <c r="F92" s="31">
        <f>F93</f>
        <v>75000</v>
      </c>
      <c r="G92" s="14"/>
    </row>
    <row r="93" spans="1:7" s="1" customFormat="1" ht="12.75">
      <c r="A93" s="84" t="s">
        <v>199</v>
      </c>
      <c r="B93" s="30" t="s">
        <v>196</v>
      </c>
      <c r="C93" s="32" t="s">
        <v>478</v>
      </c>
      <c r="D93" s="32" t="s">
        <v>452</v>
      </c>
      <c r="E93" s="32" t="s">
        <v>452</v>
      </c>
      <c r="F93" s="31">
        <v>75000</v>
      </c>
      <c r="G93" s="14"/>
    </row>
    <row r="94" spans="1:8" s="1" customFormat="1" ht="22.5">
      <c r="A94" s="58" t="s">
        <v>304</v>
      </c>
      <c r="B94" s="27" t="s">
        <v>61</v>
      </c>
      <c r="C94" s="28"/>
      <c r="D94" s="28"/>
      <c r="E94" s="28"/>
      <c r="F94" s="29">
        <f>F203+F198+F167+F95</f>
        <v>345330231</v>
      </c>
      <c r="G94" s="14"/>
      <c r="H94" s="70"/>
    </row>
    <row r="95" spans="1:8" s="1" customFormat="1" ht="22.5">
      <c r="A95" s="64" t="s">
        <v>322</v>
      </c>
      <c r="B95" s="30" t="s">
        <v>323</v>
      </c>
      <c r="C95" s="28"/>
      <c r="D95" s="28"/>
      <c r="E95" s="28"/>
      <c r="F95" s="31">
        <f>F96+F152+F160+F163</f>
        <v>295066331</v>
      </c>
      <c r="G95" s="14"/>
      <c r="H95" s="70"/>
    </row>
    <row r="96" spans="1:7" s="1" customFormat="1" ht="45">
      <c r="A96" s="85" t="s">
        <v>113</v>
      </c>
      <c r="B96" s="33" t="s">
        <v>324</v>
      </c>
      <c r="C96" s="28"/>
      <c r="D96" s="28"/>
      <c r="E96" s="28"/>
      <c r="F96" s="31">
        <f>F97+F100+F103+F106+F109+F112+F115+F118+F121+F124+F127+F130+F132+F135+F137+F140+F143+F146+F149</f>
        <v>284375300</v>
      </c>
      <c r="G96" s="14"/>
    </row>
    <row r="97" spans="1:7" s="1" customFormat="1" ht="22.5">
      <c r="A97" s="49" t="s">
        <v>511</v>
      </c>
      <c r="B97" s="35" t="s">
        <v>535</v>
      </c>
      <c r="C97" s="33"/>
      <c r="D97" s="33"/>
      <c r="E97" s="33"/>
      <c r="F97" s="36">
        <f>F99+F98</f>
        <v>30440500</v>
      </c>
      <c r="G97" s="14"/>
    </row>
    <row r="98" spans="1:7" s="1" customFormat="1" ht="15" customHeight="1">
      <c r="A98" s="49" t="s">
        <v>284</v>
      </c>
      <c r="B98" s="35" t="s">
        <v>535</v>
      </c>
      <c r="C98" s="33" t="s">
        <v>468</v>
      </c>
      <c r="D98" s="33" t="s">
        <v>453</v>
      </c>
      <c r="E98" s="33" t="s">
        <v>444</v>
      </c>
      <c r="F98" s="36">
        <v>400700</v>
      </c>
      <c r="G98" s="14"/>
    </row>
    <row r="99" spans="1:7" s="1" customFormat="1" ht="15" customHeight="1">
      <c r="A99" s="49" t="s">
        <v>485</v>
      </c>
      <c r="B99" s="35" t="s">
        <v>535</v>
      </c>
      <c r="C99" s="33" t="s">
        <v>488</v>
      </c>
      <c r="D99" s="33" t="s">
        <v>453</v>
      </c>
      <c r="E99" s="33" t="s">
        <v>444</v>
      </c>
      <c r="F99" s="36">
        <v>30039800</v>
      </c>
      <c r="G99" s="14"/>
    </row>
    <row r="100" spans="1:7" s="1" customFormat="1" ht="33.75">
      <c r="A100" s="86" t="s">
        <v>512</v>
      </c>
      <c r="B100" s="35" t="s">
        <v>536</v>
      </c>
      <c r="C100" s="33"/>
      <c r="D100" s="33"/>
      <c r="E100" s="33"/>
      <c r="F100" s="36">
        <f>F102+F101</f>
        <v>8875600</v>
      </c>
      <c r="G100" s="14"/>
    </row>
    <row r="101" spans="1:7" s="1" customFormat="1" ht="15" customHeight="1">
      <c r="A101" s="49" t="s">
        <v>284</v>
      </c>
      <c r="B101" s="35" t="s">
        <v>536</v>
      </c>
      <c r="C101" s="33" t="s">
        <v>468</v>
      </c>
      <c r="D101" s="33" t="s">
        <v>453</v>
      </c>
      <c r="E101" s="33" t="s">
        <v>444</v>
      </c>
      <c r="F101" s="36">
        <v>139100</v>
      </c>
      <c r="G101" s="14"/>
    </row>
    <row r="102" spans="1:7" s="1" customFormat="1" ht="15" customHeight="1">
      <c r="A102" s="49" t="s">
        <v>485</v>
      </c>
      <c r="B102" s="35" t="s">
        <v>536</v>
      </c>
      <c r="C102" s="33" t="s">
        <v>488</v>
      </c>
      <c r="D102" s="33" t="s">
        <v>453</v>
      </c>
      <c r="E102" s="33" t="s">
        <v>444</v>
      </c>
      <c r="F102" s="36">
        <v>8736500</v>
      </c>
      <c r="G102" s="14"/>
    </row>
    <row r="103" spans="1:7" s="1" customFormat="1" ht="22.5" customHeight="1">
      <c r="A103" s="56" t="s">
        <v>41</v>
      </c>
      <c r="B103" s="35" t="s">
        <v>537</v>
      </c>
      <c r="C103" s="32"/>
      <c r="D103" s="32"/>
      <c r="E103" s="32"/>
      <c r="F103" s="31">
        <f>F105+F104</f>
        <v>31586900</v>
      </c>
      <c r="G103" s="14"/>
    </row>
    <row r="104" spans="1:7" s="1" customFormat="1" ht="15" customHeight="1">
      <c r="A104" s="49" t="s">
        <v>284</v>
      </c>
      <c r="B104" s="35" t="s">
        <v>537</v>
      </c>
      <c r="C104" s="33" t="s">
        <v>468</v>
      </c>
      <c r="D104" s="33" t="s">
        <v>453</v>
      </c>
      <c r="E104" s="33" t="s">
        <v>444</v>
      </c>
      <c r="F104" s="31">
        <v>489600</v>
      </c>
      <c r="G104" s="14"/>
    </row>
    <row r="105" spans="1:7" s="1" customFormat="1" ht="15" customHeight="1">
      <c r="A105" s="49" t="s">
        <v>485</v>
      </c>
      <c r="B105" s="35" t="s">
        <v>537</v>
      </c>
      <c r="C105" s="33" t="s">
        <v>488</v>
      </c>
      <c r="D105" s="33" t="s">
        <v>453</v>
      </c>
      <c r="E105" s="33" t="s">
        <v>444</v>
      </c>
      <c r="F105" s="36">
        <v>31097300</v>
      </c>
      <c r="G105" s="14"/>
    </row>
    <row r="106" spans="1:7" s="1" customFormat="1" ht="23.25" customHeight="1">
      <c r="A106" s="49" t="s">
        <v>510</v>
      </c>
      <c r="B106" s="35" t="s">
        <v>538</v>
      </c>
      <c r="C106" s="33"/>
      <c r="D106" s="33"/>
      <c r="E106" s="33"/>
      <c r="F106" s="36">
        <f>F108+F107</f>
        <v>3177800</v>
      </c>
      <c r="G106" s="14"/>
    </row>
    <row r="107" spans="1:7" s="1" customFormat="1" ht="15" customHeight="1">
      <c r="A107" s="49" t="s">
        <v>284</v>
      </c>
      <c r="B107" s="35" t="s">
        <v>538</v>
      </c>
      <c r="C107" s="33" t="s">
        <v>468</v>
      </c>
      <c r="D107" s="33" t="s">
        <v>453</v>
      </c>
      <c r="E107" s="33" t="s">
        <v>444</v>
      </c>
      <c r="F107" s="36">
        <v>42900</v>
      </c>
      <c r="G107" s="14"/>
    </row>
    <row r="108" spans="1:7" s="1" customFormat="1" ht="15" customHeight="1">
      <c r="A108" s="49" t="s">
        <v>485</v>
      </c>
      <c r="B108" s="35" t="s">
        <v>538</v>
      </c>
      <c r="C108" s="33" t="s">
        <v>488</v>
      </c>
      <c r="D108" s="33" t="s">
        <v>453</v>
      </c>
      <c r="E108" s="33" t="s">
        <v>444</v>
      </c>
      <c r="F108" s="36">
        <v>3134900</v>
      </c>
      <c r="G108" s="14"/>
    </row>
    <row r="109" spans="1:7" s="1" customFormat="1" ht="26.25" customHeight="1">
      <c r="A109" s="49" t="s">
        <v>178</v>
      </c>
      <c r="B109" s="35" t="s">
        <v>539</v>
      </c>
      <c r="C109" s="33"/>
      <c r="D109" s="33"/>
      <c r="E109" s="33"/>
      <c r="F109" s="36">
        <f>F111+F110</f>
        <v>23678400</v>
      </c>
      <c r="G109" s="14"/>
    </row>
    <row r="110" spans="1:7" s="1" customFormat="1" ht="15" customHeight="1">
      <c r="A110" s="49" t="s">
        <v>284</v>
      </c>
      <c r="B110" s="35" t="s">
        <v>539</v>
      </c>
      <c r="C110" s="33" t="s">
        <v>468</v>
      </c>
      <c r="D110" s="33" t="s">
        <v>453</v>
      </c>
      <c r="E110" s="33" t="s">
        <v>444</v>
      </c>
      <c r="F110" s="36">
        <v>350440</v>
      </c>
      <c r="G110" s="14"/>
    </row>
    <row r="111" spans="1:7" s="1" customFormat="1" ht="15" customHeight="1">
      <c r="A111" s="49" t="s">
        <v>485</v>
      </c>
      <c r="B111" s="35" t="s">
        <v>539</v>
      </c>
      <c r="C111" s="33" t="s">
        <v>488</v>
      </c>
      <c r="D111" s="33" t="s">
        <v>453</v>
      </c>
      <c r="E111" s="33" t="s">
        <v>444</v>
      </c>
      <c r="F111" s="36">
        <v>23327960</v>
      </c>
      <c r="G111" s="14"/>
    </row>
    <row r="112" spans="1:7" s="1" customFormat="1" ht="24.75" customHeight="1">
      <c r="A112" s="62" t="s">
        <v>42</v>
      </c>
      <c r="B112" s="35" t="s">
        <v>540</v>
      </c>
      <c r="C112" s="33"/>
      <c r="D112" s="33"/>
      <c r="E112" s="33"/>
      <c r="F112" s="36">
        <f>F114+F113</f>
        <v>70100</v>
      </c>
      <c r="G112" s="14"/>
    </row>
    <row r="113" spans="1:7" s="1" customFormat="1" ht="15" customHeight="1">
      <c r="A113" s="49" t="s">
        <v>284</v>
      </c>
      <c r="B113" s="35" t="s">
        <v>540</v>
      </c>
      <c r="C113" s="33" t="s">
        <v>468</v>
      </c>
      <c r="D113" s="33" t="s">
        <v>453</v>
      </c>
      <c r="E113" s="33" t="s">
        <v>444</v>
      </c>
      <c r="F113" s="36">
        <v>1000</v>
      </c>
      <c r="G113" s="14"/>
    </row>
    <row r="114" spans="1:7" s="1" customFormat="1" ht="15" customHeight="1">
      <c r="A114" s="49" t="s">
        <v>485</v>
      </c>
      <c r="B114" s="35" t="s">
        <v>540</v>
      </c>
      <c r="C114" s="33" t="s">
        <v>488</v>
      </c>
      <c r="D114" s="33" t="s">
        <v>453</v>
      </c>
      <c r="E114" s="33" t="s">
        <v>444</v>
      </c>
      <c r="F114" s="36">
        <v>69100</v>
      </c>
      <c r="G114" s="14"/>
    </row>
    <row r="115" spans="1:7" s="1" customFormat="1" ht="25.5" customHeight="1">
      <c r="A115" s="49" t="s">
        <v>43</v>
      </c>
      <c r="B115" s="35" t="s">
        <v>541</v>
      </c>
      <c r="C115" s="33"/>
      <c r="D115" s="33"/>
      <c r="E115" s="33"/>
      <c r="F115" s="36">
        <f>F117+F116</f>
        <v>11000</v>
      </c>
      <c r="G115" s="14"/>
    </row>
    <row r="116" spans="1:7" s="1" customFormat="1" ht="15" customHeight="1">
      <c r="A116" s="49" t="s">
        <v>284</v>
      </c>
      <c r="B116" s="35" t="s">
        <v>541</v>
      </c>
      <c r="C116" s="33" t="s">
        <v>468</v>
      </c>
      <c r="D116" s="33" t="s">
        <v>453</v>
      </c>
      <c r="E116" s="33" t="s">
        <v>444</v>
      </c>
      <c r="F116" s="36">
        <v>500</v>
      </c>
      <c r="G116" s="14"/>
    </row>
    <row r="117" spans="1:7" s="1" customFormat="1" ht="15" customHeight="1">
      <c r="A117" s="49" t="s">
        <v>485</v>
      </c>
      <c r="B117" s="35" t="s">
        <v>541</v>
      </c>
      <c r="C117" s="33" t="s">
        <v>488</v>
      </c>
      <c r="D117" s="33" t="s">
        <v>453</v>
      </c>
      <c r="E117" s="33" t="s">
        <v>444</v>
      </c>
      <c r="F117" s="36">
        <v>10500</v>
      </c>
      <c r="G117" s="14"/>
    </row>
    <row r="118" spans="1:7" s="1" customFormat="1" ht="24" customHeight="1">
      <c r="A118" s="50" t="s">
        <v>95</v>
      </c>
      <c r="B118" s="37" t="s">
        <v>542</v>
      </c>
      <c r="C118" s="33"/>
      <c r="D118" s="33"/>
      <c r="E118" s="33"/>
      <c r="F118" s="36">
        <f>F120+F119</f>
        <v>1311000</v>
      </c>
      <c r="G118" s="14"/>
    </row>
    <row r="119" spans="1:7" s="1" customFormat="1" ht="15" customHeight="1">
      <c r="A119" s="49" t="s">
        <v>284</v>
      </c>
      <c r="B119" s="37" t="s">
        <v>542</v>
      </c>
      <c r="C119" s="33" t="s">
        <v>468</v>
      </c>
      <c r="D119" s="33" t="s">
        <v>453</v>
      </c>
      <c r="E119" s="33" t="s">
        <v>444</v>
      </c>
      <c r="F119" s="36">
        <v>59500</v>
      </c>
      <c r="G119" s="14"/>
    </row>
    <row r="120" spans="1:7" s="1" customFormat="1" ht="15" customHeight="1">
      <c r="A120" s="49" t="s">
        <v>485</v>
      </c>
      <c r="B120" s="37" t="s">
        <v>542</v>
      </c>
      <c r="C120" s="33" t="s">
        <v>488</v>
      </c>
      <c r="D120" s="33" t="s">
        <v>453</v>
      </c>
      <c r="E120" s="33" t="s">
        <v>444</v>
      </c>
      <c r="F120" s="36">
        <v>1251500</v>
      </c>
      <c r="G120" s="14"/>
    </row>
    <row r="121" spans="1:7" s="1" customFormat="1" ht="12.75">
      <c r="A121" s="51" t="s">
        <v>486</v>
      </c>
      <c r="B121" s="38" t="s">
        <v>543</v>
      </c>
      <c r="C121" s="33"/>
      <c r="D121" s="32"/>
      <c r="E121" s="32"/>
      <c r="F121" s="36">
        <f>SUM(F122:F123)</f>
        <v>20322000</v>
      </c>
      <c r="G121" s="14"/>
    </row>
    <row r="122" spans="1:7" s="1" customFormat="1" ht="15" customHeight="1">
      <c r="A122" s="49" t="s">
        <v>284</v>
      </c>
      <c r="B122" s="38" t="s">
        <v>543</v>
      </c>
      <c r="C122" s="33" t="s">
        <v>468</v>
      </c>
      <c r="D122" s="33" t="s">
        <v>453</v>
      </c>
      <c r="E122" s="33" t="s">
        <v>444</v>
      </c>
      <c r="F122" s="36">
        <v>237800</v>
      </c>
      <c r="G122" s="14"/>
    </row>
    <row r="123" spans="1:7" s="1" customFormat="1" ht="15" customHeight="1">
      <c r="A123" s="49" t="s">
        <v>485</v>
      </c>
      <c r="B123" s="38" t="s">
        <v>543</v>
      </c>
      <c r="C123" s="33" t="s">
        <v>488</v>
      </c>
      <c r="D123" s="33" t="s">
        <v>453</v>
      </c>
      <c r="E123" s="33" t="s">
        <v>444</v>
      </c>
      <c r="F123" s="36">
        <v>20084200</v>
      </c>
      <c r="G123" s="14"/>
    </row>
    <row r="124" spans="1:7" s="1" customFormat="1" ht="24.75" customHeight="1">
      <c r="A124" s="51" t="s">
        <v>501</v>
      </c>
      <c r="B124" s="35" t="s">
        <v>544</v>
      </c>
      <c r="C124" s="33"/>
      <c r="D124" s="39"/>
      <c r="E124" s="32"/>
      <c r="F124" s="36">
        <f>F126+F125</f>
        <v>55396100</v>
      </c>
      <c r="G124" s="14"/>
    </row>
    <row r="125" spans="1:7" s="1" customFormat="1" ht="15" customHeight="1">
      <c r="A125" s="49" t="s">
        <v>284</v>
      </c>
      <c r="B125" s="35" t="s">
        <v>544</v>
      </c>
      <c r="C125" s="33" t="s">
        <v>468</v>
      </c>
      <c r="D125" s="33" t="s">
        <v>453</v>
      </c>
      <c r="E125" s="33" t="s">
        <v>444</v>
      </c>
      <c r="F125" s="36">
        <v>240000</v>
      </c>
      <c r="G125" s="14"/>
    </row>
    <row r="126" spans="1:7" s="1" customFormat="1" ht="15" customHeight="1">
      <c r="A126" s="49" t="s">
        <v>485</v>
      </c>
      <c r="B126" s="35" t="s">
        <v>544</v>
      </c>
      <c r="C126" s="33" t="s">
        <v>488</v>
      </c>
      <c r="D126" s="33" t="s">
        <v>453</v>
      </c>
      <c r="E126" s="33" t="s">
        <v>444</v>
      </c>
      <c r="F126" s="36">
        <v>55156100</v>
      </c>
      <c r="G126" s="14"/>
    </row>
    <row r="127" spans="1:7" s="1" customFormat="1" ht="15" customHeight="1">
      <c r="A127" s="49" t="s">
        <v>163</v>
      </c>
      <c r="B127" s="35" t="s">
        <v>545</v>
      </c>
      <c r="C127" s="33"/>
      <c r="D127" s="33"/>
      <c r="E127" s="33"/>
      <c r="F127" s="36">
        <f>F129+F128</f>
        <v>925600</v>
      </c>
      <c r="G127" s="14"/>
    </row>
    <row r="128" spans="1:7" s="1" customFormat="1" ht="15" customHeight="1">
      <c r="A128" s="49" t="s">
        <v>284</v>
      </c>
      <c r="B128" s="35" t="s">
        <v>545</v>
      </c>
      <c r="C128" s="33" t="s">
        <v>468</v>
      </c>
      <c r="D128" s="33" t="s">
        <v>453</v>
      </c>
      <c r="E128" s="33" t="s">
        <v>444</v>
      </c>
      <c r="F128" s="36">
        <v>16100</v>
      </c>
      <c r="G128" s="14"/>
    </row>
    <row r="129" spans="1:7" s="1" customFormat="1" ht="15" customHeight="1">
      <c r="A129" s="49" t="s">
        <v>485</v>
      </c>
      <c r="B129" s="35" t="s">
        <v>545</v>
      </c>
      <c r="C129" s="33" t="s">
        <v>488</v>
      </c>
      <c r="D129" s="33" t="s">
        <v>453</v>
      </c>
      <c r="E129" s="33" t="s">
        <v>444</v>
      </c>
      <c r="F129" s="36">
        <v>909500</v>
      </c>
      <c r="G129" s="14"/>
    </row>
    <row r="130" spans="1:7" s="1" customFormat="1" ht="15" customHeight="1">
      <c r="A130" s="49" t="s">
        <v>93</v>
      </c>
      <c r="B130" s="35" t="s">
        <v>546</v>
      </c>
      <c r="C130" s="33"/>
      <c r="D130" s="33"/>
      <c r="E130" s="33"/>
      <c r="F130" s="36">
        <f>F131</f>
        <v>4000</v>
      </c>
      <c r="G130" s="14"/>
    </row>
    <row r="131" spans="1:7" s="1" customFormat="1" ht="15" customHeight="1">
      <c r="A131" s="49" t="s">
        <v>485</v>
      </c>
      <c r="B131" s="35" t="s">
        <v>546</v>
      </c>
      <c r="C131" s="33" t="s">
        <v>488</v>
      </c>
      <c r="D131" s="33" t="s">
        <v>453</v>
      </c>
      <c r="E131" s="33" t="s">
        <v>444</v>
      </c>
      <c r="F131" s="36">
        <v>4000</v>
      </c>
      <c r="G131" s="14"/>
    </row>
    <row r="132" spans="1:7" s="1" customFormat="1" ht="24.75" customHeight="1">
      <c r="A132" s="81" t="s">
        <v>94</v>
      </c>
      <c r="B132" s="35" t="s">
        <v>547</v>
      </c>
      <c r="C132" s="33"/>
      <c r="D132" s="33"/>
      <c r="E132" s="33"/>
      <c r="F132" s="36">
        <f>F134+F133</f>
        <v>218600</v>
      </c>
      <c r="G132" s="14"/>
    </row>
    <row r="133" spans="1:7" s="1" customFormat="1" ht="15" customHeight="1">
      <c r="A133" s="49" t="s">
        <v>284</v>
      </c>
      <c r="B133" s="35" t="s">
        <v>547</v>
      </c>
      <c r="C133" s="33" t="s">
        <v>468</v>
      </c>
      <c r="D133" s="33" t="s">
        <v>453</v>
      </c>
      <c r="E133" s="33" t="s">
        <v>444</v>
      </c>
      <c r="F133" s="36">
        <v>3400</v>
      </c>
      <c r="G133" s="14"/>
    </row>
    <row r="134" spans="1:7" s="1" customFormat="1" ht="15" customHeight="1">
      <c r="A134" s="49" t="s">
        <v>485</v>
      </c>
      <c r="B134" s="35" t="s">
        <v>547</v>
      </c>
      <c r="C134" s="33" t="s">
        <v>488</v>
      </c>
      <c r="D134" s="33" t="s">
        <v>453</v>
      </c>
      <c r="E134" s="33" t="s">
        <v>444</v>
      </c>
      <c r="F134" s="36">
        <v>215200</v>
      </c>
      <c r="G134" s="14"/>
    </row>
    <row r="135" spans="1:7" s="1" customFormat="1" ht="39.75" customHeight="1">
      <c r="A135" s="49" t="s">
        <v>549</v>
      </c>
      <c r="B135" s="35" t="s">
        <v>548</v>
      </c>
      <c r="C135" s="33"/>
      <c r="D135" s="33"/>
      <c r="E135" s="33"/>
      <c r="F135" s="36">
        <f>F136</f>
        <v>5589700</v>
      </c>
      <c r="G135" s="14"/>
    </row>
    <row r="136" spans="1:7" s="1" customFormat="1" ht="15" customHeight="1">
      <c r="A136" s="49" t="s">
        <v>485</v>
      </c>
      <c r="B136" s="35" t="s">
        <v>548</v>
      </c>
      <c r="C136" s="33" t="s">
        <v>488</v>
      </c>
      <c r="D136" s="33" t="s">
        <v>453</v>
      </c>
      <c r="E136" s="33" t="s">
        <v>444</v>
      </c>
      <c r="F136" s="36">
        <v>5589700</v>
      </c>
      <c r="G136" s="14"/>
    </row>
    <row r="137" spans="1:7" s="1" customFormat="1" ht="22.5">
      <c r="A137" s="49" t="s">
        <v>35</v>
      </c>
      <c r="B137" s="35" t="s">
        <v>325</v>
      </c>
      <c r="C137" s="33"/>
      <c r="D137" s="32"/>
      <c r="E137" s="32"/>
      <c r="F137" s="36">
        <f>F139+F138</f>
        <v>8754400</v>
      </c>
      <c r="G137" s="14"/>
    </row>
    <row r="138" spans="1:7" s="1" customFormat="1" ht="15" customHeight="1">
      <c r="A138" s="49" t="s">
        <v>284</v>
      </c>
      <c r="B138" s="35" t="s">
        <v>325</v>
      </c>
      <c r="C138" s="33" t="s">
        <v>468</v>
      </c>
      <c r="D138" s="33" t="s">
        <v>453</v>
      </c>
      <c r="E138" s="33" t="s">
        <v>444</v>
      </c>
      <c r="F138" s="36">
        <v>159400</v>
      </c>
      <c r="G138" s="14"/>
    </row>
    <row r="139" spans="1:7" s="1" customFormat="1" ht="15" customHeight="1">
      <c r="A139" s="49" t="s">
        <v>485</v>
      </c>
      <c r="B139" s="35" t="s">
        <v>325</v>
      </c>
      <c r="C139" s="33" t="s">
        <v>488</v>
      </c>
      <c r="D139" s="33" t="s">
        <v>453</v>
      </c>
      <c r="E139" s="33" t="s">
        <v>444</v>
      </c>
      <c r="F139" s="36">
        <v>8595000</v>
      </c>
      <c r="G139" s="14"/>
    </row>
    <row r="140" spans="1:7" s="1" customFormat="1" ht="22.5">
      <c r="A140" s="49" t="s">
        <v>114</v>
      </c>
      <c r="B140" s="35" t="s">
        <v>326</v>
      </c>
      <c r="C140" s="33"/>
      <c r="D140" s="33"/>
      <c r="E140" s="33"/>
      <c r="F140" s="36">
        <f>F142+F141</f>
        <v>3267400</v>
      </c>
      <c r="G140" s="14"/>
    </row>
    <row r="141" spans="1:7" s="1" customFormat="1" ht="15" customHeight="1">
      <c r="A141" s="49" t="s">
        <v>284</v>
      </c>
      <c r="B141" s="35" t="s">
        <v>326</v>
      </c>
      <c r="C141" s="33" t="s">
        <v>468</v>
      </c>
      <c r="D141" s="33" t="s">
        <v>453</v>
      </c>
      <c r="E141" s="33" t="s">
        <v>444</v>
      </c>
      <c r="F141" s="36">
        <v>45800</v>
      </c>
      <c r="G141" s="14"/>
    </row>
    <row r="142" spans="1:7" s="1" customFormat="1" ht="15" customHeight="1">
      <c r="A142" s="49" t="s">
        <v>485</v>
      </c>
      <c r="B142" s="35" t="s">
        <v>326</v>
      </c>
      <c r="C142" s="33" t="s">
        <v>488</v>
      </c>
      <c r="D142" s="33" t="s">
        <v>453</v>
      </c>
      <c r="E142" s="33" t="s">
        <v>444</v>
      </c>
      <c r="F142" s="36">
        <v>3221600</v>
      </c>
      <c r="G142" s="14"/>
    </row>
    <row r="143" spans="1:7" s="1" customFormat="1" ht="22.5">
      <c r="A143" s="46" t="s">
        <v>44</v>
      </c>
      <c r="B143" s="35" t="s">
        <v>327</v>
      </c>
      <c r="C143" s="33"/>
      <c r="D143" s="39"/>
      <c r="E143" s="32"/>
      <c r="F143" s="36">
        <f>F145+F144</f>
        <v>36071000</v>
      </c>
      <c r="G143" s="14"/>
    </row>
    <row r="144" spans="1:7" s="1" customFormat="1" ht="15" customHeight="1">
      <c r="A144" s="49" t="s">
        <v>284</v>
      </c>
      <c r="B144" s="35" t="s">
        <v>327</v>
      </c>
      <c r="C144" s="33" t="s">
        <v>468</v>
      </c>
      <c r="D144" s="33" t="s">
        <v>453</v>
      </c>
      <c r="E144" s="33" t="s">
        <v>444</v>
      </c>
      <c r="F144" s="36">
        <v>717800</v>
      </c>
      <c r="G144" s="14"/>
    </row>
    <row r="145" spans="1:7" s="1" customFormat="1" ht="15" customHeight="1">
      <c r="A145" s="49" t="s">
        <v>485</v>
      </c>
      <c r="B145" s="35" t="s">
        <v>327</v>
      </c>
      <c r="C145" s="33" t="s">
        <v>488</v>
      </c>
      <c r="D145" s="33" t="s">
        <v>453</v>
      </c>
      <c r="E145" s="33" t="s">
        <v>444</v>
      </c>
      <c r="F145" s="36">
        <v>35353200</v>
      </c>
      <c r="G145" s="14"/>
    </row>
    <row r="146" spans="1:7" s="1" customFormat="1" ht="48" customHeight="1">
      <c r="A146" s="86" t="s">
        <v>233</v>
      </c>
      <c r="B146" s="35" t="s">
        <v>328</v>
      </c>
      <c r="C146" s="33"/>
      <c r="D146" s="33"/>
      <c r="E146" s="33"/>
      <c r="F146" s="36">
        <f>F148+F147</f>
        <v>17100</v>
      </c>
      <c r="G146" s="14"/>
    </row>
    <row r="147" spans="1:7" s="1" customFormat="1" ht="15.75" customHeight="1">
      <c r="A147" s="49" t="s">
        <v>284</v>
      </c>
      <c r="B147" s="35" t="s">
        <v>328</v>
      </c>
      <c r="C147" s="33" t="s">
        <v>468</v>
      </c>
      <c r="D147" s="33" t="s">
        <v>453</v>
      </c>
      <c r="E147" s="33" t="s">
        <v>444</v>
      </c>
      <c r="F147" s="36">
        <v>250</v>
      </c>
      <c r="G147" s="14"/>
    </row>
    <row r="148" spans="1:7" s="1" customFormat="1" ht="15.75" customHeight="1">
      <c r="A148" s="49" t="s">
        <v>485</v>
      </c>
      <c r="B148" s="35" t="s">
        <v>328</v>
      </c>
      <c r="C148" s="33" t="s">
        <v>488</v>
      </c>
      <c r="D148" s="33" t="s">
        <v>453</v>
      </c>
      <c r="E148" s="33" t="s">
        <v>444</v>
      </c>
      <c r="F148" s="36">
        <v>16850</v>
      </c>
      <c r="G148" s="14"/>
    </row>
    <row r="149" spans="1:7" s="1" customFormat="1" ht="59.25" customHeight="1">
      <c r="A149" s="56" t="s">
        <v>0</v>
      </c>
      <c r="B149" s="35" t="s">
        <v>329</v>
      </c>
      <c r="C149" s="33"/>
      <c r="D149" s="32"/>
      <c r="E149" s="32"/>
      <c r="F149" s="36">
        <f>F151+F150</f>
        <v>54658100</v>
      </c>
      <c r="G149" s="14"/>
    </row>
    <row r="150" spans="1:7" s="1" customFormat="1" ht="15.75" customHeight="1">
      <c r="A150" s="49" t="s">
        <v>284</v>
      </c>
      <c r="B150" s="35" t="s">
        <v>329</v>
      </c>
      <c r="C150" s="33" t="s">
        <v>468</v>
      </c>
      <c r="D150" s="33" t="s">
        <v>453</v>
      </c>
      <c r="E150" s="33" t="s">
        <v>444</v>
      </c>
      <c r="F150" s="36">
        <v>10000</v>
      </c>
      <c r="G150" s="14"/>
    </row>
    <row r="151" spans="1:7" s="1" customFormat="1" ht="15.75" customHeight="1">
      <c r="A151" s="49" t="s">
        <v>485</v>
      </c>
      <c r="B151" s="35" t="s">
        <v>329</v>
      </c>
      <c r="C151" s="33" t="s">
        <v>488</v>
      </c>
      <c r="D151" s="33" t="s">
        <v>453</v>
      </c>
      <c r="E151" s="33" t="s">
        <v>444</v>
      </c>
      <c r="F151" s="36">
        <v>54648100</v>
      </c>
      <c r="G151" s="14"/>
    </row>
    <row r="152" spans="1:7" s="1" customFormat="1" ht="17.25" customHeight="1">
      <c r="A152" s="49" t="s">
        <v>155</v>
      </c>
      <c r="B152" s="35" t="s">
        <v>330</v>
      </c>
      <c r="C152" s="33"/>
      <c r="D152" s="33"/>
      <c r="E152" s="33"/>
      <c r="F152" s="36">
        <f>F153+F156+F158</f>
        <v>7558131</v>
      </c>
      <c r="G152" s="14"/>
    </row>
    <row r="153" spans="1:7" s="1" customFormat="1" ht="33.75">
      <c r="A153" s="49" t="s">
        <v>484</v>
      </c>
      <c r="B153" s="35" t="s">
        <v>331</v>
      </c>
      <c r="C153" s="32"/>
      <c r="D153" s="32"/>
      <c r="E153" s="32"/>
      <c r="F153" s="31">
        <f>F154+F155</f>
        <v>6358131</v>
      </c>
      <c r="G153" s="14"/>
    </row>
    <row r="154" spans="1:7" s="1" customFormat="1" ht="14.25" customHeight="1">
      <c r="A154" s="51" t="s">
        <v>284</v>
      </c>
      <c r="B154" s="35" t="s">
        <v>331</v>
      </c>
      <c r="C154" s="33" t="s">
        <v>468</v>
      </c>
      <c r="D154" s="33" t="s">
        <v>453</v>
      </c>
      <c r="E154" s="33" t="s">
        <v>444</v>
      </c>
      <c r="F154" s="36">
        <v>93963</v>
      </c>
      <c r="G154" s="14"/>
    </row>
    <row r="155" spans="1:7" s="1" customFormat="1" ht="22.5">
      <c r="A155" s="51" t="s">
        <v>200</v>
      </c>
      <c r="B155" s="35" t="s">
        <v>331</v>
      </c>
      <c r="C155" s="33" t="s">
        <v>12</v>
      </c>
      <c r="D155" s="33" t="s">
        <v>453</v>
      </c>
      <c r="E155" s="33" t="s">
        <v>444</v>
      </c>
      <c r="F155" s="36">
        <v>6264168</v>
      </c>
      <c r="G155" s="14"/>
    </row>
    <row r="156" spans="1:7" s="1" customFormat="1" ht="22.5">
      <c r="A156" s="51" t="s">
        <v>218</v>
      </c>
      <c r="B156" s="35" t="s">
        <v>332</v>
      </c>
      <c r="C156" s="33"/>
      <c r="D156" s="33"/>
      <c r="E156" s="33"/>
      <c r="F156" s="36">
        <f>F157</f>
        <v>800000</v>
      </c>
      <c r="G156" s="14"/>
    </row>
    <row r="157" spans="1:7" s="1" customFormat="1" ht="16.5" customHeight="1">
      <c r="A157" s="49" t="s">
        <v>485</v>
      </c>
      <c r="B157" s="35" t="s">
        <v>332</v>
      </c>
      <c r="C157" s="33" t="s">
        <v>488</v>
      </c>
      <c r="D157" s="33" t="s">
        <v>453</v>
      </c>
      <c r="E157" s="33" t="s">
        <v>444</v>
      </c>
      <c r="F157" s="36">
        <v>800000</v>
      </c>
      <c r="G157" s="14"/>
    </row>
    <row r="158" spans="1:7" s="1" customFormat="1" ht="16.5" customHeight="1">
      <c r="A158" s="25" t="s">
        <v>513</v>
      </c>
      <c r="B158" s="26" t="s">
        <v>296</v>
      </c>
      <c r="C158" s="33"/>
      <c r="D158" s="33"/>
      <c r="E158" s="33"/>
      <c r="F158" s="36">
        <f>F159</f>
        <v>400000</v>
      </c>
      <c r="G158" s="14"/>
    </row>
    <row r="159" spans="1:7" s="1" customFormat="1" ht="16.5" customHeight="1">
      <c r="A159" s="49" t="s">
        <v>485</v>
      </c>
      <c r="B159" s="26" t="s">
        <v>296</v>
      </c>
      <c r="C159" s="33" t="s">
        <v>488</v>
      </c>
      <c r="D159" s="33" t="s">
        <v>453</v>
      </c>
      <c r="E159" s="33" t="s">
        <v>444</v>
      </c>
      <c r="F159" s="36">
        <v>400000</v>
      </c>
      <c r="G159" s="14"/>
    </row>
    <row r="160" spans="1:7" s="1" customFormat="1" ht="22.5">
      <c r="A160" s="49" t="s">
        <v>29</v>
      </c>
      <c r="B160" s="35" t="s">
        <v>333</v>
      </c>
      <c r="C160" s="32"/>
      <c r="D160" s="32"/>
      <c r="E160" s="32"/>
      <c r="F160" s="31">
        <f>F161</f>
        <v>550000</v>
      </c>
      <c r="G160" s="14"/>
    </row>
    <row r="161" spans="1:7" s="1" customFormat="1" ht="22.5">
      <c r="A161" s="49" t="s">
        <v>283</v>
      </c>
      <c r="B161" s="35" t="s">
        <v>334</v>
      </c>
      <c r="C161" s="33"/>
      <c r="D161" s="33"/>
      <c r="E161" s="33"/>
      <c r="F161" s="36">
        <f>F162</f>
        <v>550000</v>
      </c>
      <c r="G161" s="14"/>
    </row>
    <row r="162" spans="1:7" s="1" customFormat="1" ht="22.5">
      <c r="A162" s="49" t="s">
        <v>413</v>
      </c>
      <c r="B162" s="35" t="s">
        <v>334</v>
      </c>
      <c r="C162" s="33" t="s">
        <v>361</v>
      </c>
      <c r="D162" s="33" t="s">
        <v>453</v>
      </c>
      <c r="E162" s="33" t="s">
        <v>444</v>
      </c>
      <c r="F162" s="36">
        <v>550000</v>
      </c>
      <c r="G162" s="14"/>
    </row>
    <row r="163" spans="1:7" s="1" customFormat="1" ht="12.75">
      <c r="A163" s="49" t="s">
        <v>565</v>
      </c>
      <c r="B163" s="35" t="s">
        <v>564</v>
      </c>
      <c r="C163" s="33"/>
      <c r="D163" s="33"/>
      <c r="E163" s="33"/>
      <c r="F163" s="36">
        <f>F164</f>
        <v>2582900</v>
      </c>
      <c r="G163" s="14"/>
    </row>
    <row r="164" spans="1:7" s="1" customFormat="1" ht="22.5">
      <c r="A164" s="49" t="s">
        <v>122</v>
      </c>
      <c r="B164" s="35" t="s">
        <v>550</v>
      </c>
      <c r="C164" s="33"/>
      <c r="D164" s="33"/>
      <c r="E164" s="33"/>
      <c r="F164" s="36">
        <f>F166+F165</f>
        <v>2582900</v>
      </c>
      <c r="G164" s="14"/>
    </row>
    <row r="165" spans="1:7" s="1" customFormat="1" ht="12.75">
      <c r="A165" s="49" t="s">
        <v>284</v>
      </c>
      <c r="B165" s="35" t="s">
        <v>550</v>
      </c>
      <c r="C165" s="33" t="s">
        <v>468</v>
      </c>
      <c r="D165" s="33" t="s">
        <v>453</v>
      </c>
      <c r="E165" s="33" t="s">
        <v>444</v>
      </c>
      <c r="F165" s="36">
        <v>51400</v>
      </c>
      <c r="G165" s="14"/>
    </row>
    <row r="166" spans="1:7" s="1" customFormat="1" ht="22.5">
      <c r="A166" s="49" t="s">
        <v>485</v>
      </c>
      <c r="B166" s="35" t="s">
        <v>550</v>
      </c>
      <c r="C166" s="33" t="s">
        <v>488</v>
      </c>
      <c r="D166" s="33" t="s">
        <v>453</v>
      </c>
      <c r="E166" s="33" t="s">
        <v>444</v>
      </c>
      <c r="F166" s="36">
        <v>2531500</v>
      </c>
      <c r="G166" s="14"/>
    </row>
    <row r="167" spans="1:7" s="1" customFormat="1" ht="22.5">
      <c r="A167" s="49" t="s">
        <v>318</v>
      </c>
      <c r="B167" s="30" t="s">
        <v>319</v>
      </c>
      <c r="C167" s="28"/>
      <c r="D167" s="28"/>
      <c r="E167" s="28"/>
      <c r="F167" s="31">
        <f>F178+F168+F190+F194</f>
        <v>49948900</v>
      </c>
      <c r="G167" s="14"/>
    </row>
    <row r="168" spans="1:7" s="1" customFormat="1" ht="29.25" customHeight="1">
      <c r="A168" s="46" t="s">
        <v>20</v>
      </c>
      <c r="B168" s="35" t="s">
        <v>335</v>
      </c>
      <c r="C168" s="28"/>
      <c r="D168" s="28"/>
      <c r="E168" s="28"/>
      <c r="F168" s="31">
        <f>F169</f>
        <v>9949500</v>
      </c>
      <c r="G168" s="14"/>
    </row>
    <row r="169" spans="1:7" s="1" customFormat="1" ht="12.75">
      <c r="A169" s="46" t="s">
        <v>224</v>
      </c>
      <c r="B169" s="35" t="s">
        <v>551</v>
      </c>
      <c r="C169" s="32"/>
      <c r="D169" s="32"/>
      <c r="E169" s="32"/>
      <c r="F169" s="31">
        <f>SUM(F170:F174)</f>
        <v>9949500</v>
      </c>
      <c r="G169" s="14"/>
    </row>
    <row r="170" spans="1:7" s="1" customFormat="1" ht="12.75">
      <c r="A170" s="50" t="s">
        <v>245</v>
      </c>
      <c r="B170" s="35" t="s">
        <v>551</v>
      </c>
      <c r="C170" s="33" t="s">
        <v>465</v>
      </c>
      <c r="D170" s="39">
        <v>10</v>
      </c>
      <c r="E170" s="32" t="s">
        <v>448</v>
      </c>
      <c r="F170" s="36">
        <v>6529948</v>
      </c>
      <c r="G170" s="14"/>
    </row>
    <row r="171" spans="1:7" s="1" customFormat="1" ht="22.5">
      <c r="A171" s="51" t="s">
        <v>466</v>
      </c>
      <c r="B171" s="35" t="s">
        <v>551</v>
      </c>
      <c r="C171" s="33" t="s">
        <v>467</v>
      </c>
      <c r="D171" s="39">
        <v>10</v>
      </c>
      <c r="E171" s="32" t="s">
        <v>448</v>
      </c>
      <c r="F171" s="36">
        <v>4000</v>
      </c>
      <c r="G171" s="14"/>
    </row>
    <row r="172" spans="1:7" s="1" customFormat="1" ht="22.5">
      <c r="A172" s="50" t="s">
        <v>246</v>
      </c>
      <c r="B172" s="35" t="s">
        <v>551</v>
      </c>
      <c r="C172" s="33" t="s">
        <v>243</v>
      </c>
      <c r="D172" s="39">
        <v>10</v>
      </c>
      <c r="E172" s="32" t="s">
        <v>448</v>
      </c>
      <c r="F172" s="36">
        <v>1973252</v>
      </c>
      <c r="G172" s="14"/>
    </row>
    <row r="173" spans="1:7" s="1" customFormat="1" ht="12.75">
      <c r="A173" s="51" t="s">
        <v>493</v>
      </c>
      <c r="B173" s="35" t="s">
        <v>551</v>
      </c>
      <c r="C173" s="33" t="s">
        <v>492</v>
      </c>
      <c r="D173" s="39">
        <v>10</v>
      </c>
      <c r="E173" s="32" t="s">
        <v>448</v>
      </c>
      <c r="F173" s="36">
        <v>410993</v>
      </c>
      <c r="G173" s="14"/>
    </row>
    <row r="174" spans="1:7" s="1" customFormat="1" ht="12.75">
      <c r="A174" s="51" t="s">
        <v>284</v>
      </c>
      <c r="B174" s="35" t="s">
        <v>551</v>
      </c>
      <c r="C174" s="33" t="s">
        <v>468</v>
      </c>
      <c r="D174" s="39">
        <v>10</v>
      </c>
      <c r="E174" s="32" t="s">
        <v>448</v>
      </c>
      <c r="F174" s="36">
        <v>1031307</v>
      </c>
      <c r="G174" s="14"/>
    </row>
    <row r="175" spans="1:7" s="1" customFormat="1" ht="12.75">
      <c r="A175" s="49" t="s">
        <v>321</v>
      </c>
      <c r="B175" s="30" t="s">
        <v>552</v>
      </c>
      <c r="C175" s="32"/>
      <c r="D175" s="32"/>
      <c r="E175" s="32"/>
      <c r="F175" s="31">
        <f>SUM(F176:F177)</f>
        <v>28858600</v>
      </c>
      <c r="G175" s="14"/>
    </row>
    <row r="176" spans="1:7" s="1" customFormat="1" ht="22.5">
      <c r="A176" s="49" t="s">
        <v>381</v>
      </c>
      <c r="B176" s="30" t="s">
        <v>552</v>
      </c>
      <c r="C176" s="32" t="s">
        <v>477</v>
      </c>
      <c r="D176" s="32" t="s">
        <v>453</v>
      </c>
      <c r="E176" s="32" t="s">
        <v>442</v>
      </c>
      <c r="F176" s="31">
        <v>28658600</v>
      </c>
      <c r="G176" s="14"/>
    </row>
    <row r="177" spans="1:7" s="1" customFormat="1" ht="12.75">
      <c r="A177" s="51" t="s">
        <v>190</v>
      </c>
      <c r="B177" s="30" t="s">
        <v>552</v>
      </c>
      <c r="C177" s="32" t="s">
        <v>478</v>
      </c>
      <c r="D177" s="32" t="s">
        <v>453</v>
      </c>
      <c r="E177" s="32" t="s">
        <v>442</v>
      </c>
      <c r="F177" s="31">
        <v>200000</v>
      </c>
      <c r="G177" s="14"/>
    </row>
    <row r="178" spans="1:7" s="1" customFormat="1" ht="45">
      <c r="A178" s="85" t="s">
        <v>113</v>
      </c>
      <c r="B178" s="30" t="s">
        <v>320</v>
      </c>
      <c r="C178" s="28"/>
      <c r="D178" s="28"/>
      <c r="E178" s="28"/>
      <c r="F178" s="31">
        <f>F179+F175+F185</f>
        <v>35497200</v>
      </c>
      <c r="G178" s="14"/>
    </row>
    <row r="179" spans="1:7" s="1" customFormat="1" ht="22.5">
      <c r="A179" s="51" t="s">
        <v>458</v>
      </c>
      <c r="B179" s="35" t="s">
        <v>553</v>
      </c>
      <c r="C179" s="33"/>
      <c r="D179" s="33"/>
      <c r="E179" s="33"/>
      <c r="F179" s="36">
        <f>SUM(F180:F184)</f>
        <v>2956700</v>
      </c>
      <c r="G179" s="14"/>
    </row>
    <row r="180" spans="1:7" s="1" customFormat="1" ht="12.75">
      <c r="A180" s="50" t="s">
        <v>245</v>
      </c>
      <c r="B180" s="35" t="s">
        <v>553</v>
      </c>
      <c r="C180" s="33" t="s">
        <v>465</v>
      </c>
      <c r="D180" s="32" t="s">
        <v>453</v>
      </c>
      <c r="E180" s="32" t="s">
        <v>448</v>
      </c>
      <c r="F180" s="36">
        <v>2045800</v>
      </c>
      <c r="G180" s="14"/>
    </row>
    <row r="181" spans="1:7" s="1" customFormat="1" ht="22.5">
      <c r="A181" s="51" t="s">
        <v>466</v>
      </c>
      <c r="B181" s="35" t="s">
        <v>553</v>
      </c>
      <c r="C181" s="33" t="s">
        <v>467</v>
      </c>
      <c r="D181" s="32" t="s">
        <v>453</v>
      </c>
      <c r="E181" s="32" t="s">
        <v>448</v>
      </c>
      <c r="F181" s="36">
        <v>1000</v>
      </c>
      <c r="G181" s="14"/>
    </row>
    <row r="182" spans="1:7" s="1" customFormat="1" ht="22.5">
      <c r="A182" s="50" t="s">
        <v>246</v>
      </c>
      <c r="B182" s="35" t="s">
        <v>553</v>
      </c>
      <c r="C182" s="33" t="s">
        <v>243</v>
      </c>
      <c r="D182" s="32" t="s">
        <v>453</v>
      </c>
      <c r="E182" s="32" t="s">
        <v>448</v>
      </c>
      <c r="F182" s="36">
        <v>618100</v>
      </c>
      <c r="G182" s="14"/>
    </row>
    <row r="183" spans="1:7" s="1" customFormat="1" ht="12.75">
      <c r="A183" s="51" t="s">
        <v>493</v>
      </c>
      <c r="B183" s="35" t="s">
        <v>553</v>
      </c>
      <c r="C183" s="33" t="s">
        <v>492</v>
      </c>
      <c r="D183" s="32" t="s">
        <v>453</v>
      </c>
      <c r="E183" s="32" t="s">
        <v>448</v>
      </c>
      <c r="F183" s="36">
        <v>56300</v>
      </c>
      <c r="G183" s="14"/>
    </row>
    <row r="184" spans="1:7" s="1" customFormat="1" ht="12.75">
      <c r="A184" s="51" t="s">
        <v>284</v>
      </c>
      <c r="B184" s="35" t="s">
        <v>553</v>
      </c>
      <c r="C184" s="33" t="s">
        <v>468</v>
      </c>
      <c r="D184" s="32" t="s">
        <v>453</v>
      </c>
      <c r="E184" s="32" t="s">
        <v>448</v>
      </c>
      <c r="F184" s="36">
        <v>235500</v>
      </c>
      <c r="G184" s="14"/>
    </row>
    <row r="185" spans="1:7" s="1" customFormat="1" ht="12.75">
      <c r="A185" s="51" t="s">
        <v>486</v>
      </c>
      <c r="B185" s="30" t="s">
        <v>554</v>
      </c>
      <c r="C185" s="32"/>
      <c r="D185" s="32"/>
      <c r="E185" s="32"/>
      <c r="F185" s="31">
        <f>F186+F187+F188+F189</f>
        <v>3681900</v>
      </c>
      <c r="G185" s="14"/>
    </row>
    <row r="186" spans="1:7" s="1" customFormat="1" ht="12.75">
      <c r="A186" s="50" t="s">
        <v>245</v>
      </c>
      <c r="B186" s="30" t="s">
        <v>554</v>
      </c>
      <c r="C186" s="32" t="s">
        <v>465</v>
      </c>
      <c r="D186" s="32" t="s">
        <v>453</v>
      </c>
      <c r="E186" s="32" t="s">
        <v>448</v>
      </c>
      <c r="F186" s="31">
        <v>2414000</v>
      </c>
      <c r="G186" s="14"/>
    </row>
    <row r="187" spans="1:7" s="1" customFormat="1" ht="22.5">
      <c r="A187" s="50" t="s">
        <v>246</v>
      </c>
      <c r="B187" s="30" t="s">
        <v>554</v>
      </c>
      <c r="C187" s="32" t="s">
        <v>243</v>
      </c>
      <c r="D187" s="32" t="s">
        <v>453</v>
      </c>
      <c r="E187" s="32" t="s">
        <v>448</v>
      </c>
      <c r="F187" s="31">
        <v>729100</v>
      </c>
      <c r="G187" s="14"/>
    </row>
    <row r="188" spans="1:7" s="1" customFormat="1" ht="12.75">
      <c r="A188" s="51" t="s">
        <v>493</v>
      </c>
      <c r="B188" s="30" t="s">
        <v>554</v>
      </c>
      <c r="C188" s="32" t="s">
        <v>492</v>
      </c>
      <c r="D188" s="32" t="s">
        <v>453</v>
      </c>
      <c r="E188" s="32" t="s">
        <v>448</v>
      </c>
      <c r="F188" s="31">
        <v>112300</v>
      </c>
      <c r="G188" s="14"/>
    </row>
    <row r="189" spans="1:7" s="1" customFormat="1" ht="12.75">
      <c r="A189" s="51" t="s">
        <v>284</v>
      </c>
      <c r="B189" s="30" t="s">
        <v>554</v>
      </c>
      <c r="C189" s="32" t="s">
        <v>468</v>
      </c>
      <c r="D189" s="32" t="s">
        <v>453</v>
      </c>
      <c r="E189" s="32" t="s">
        <v>448</v>
      </c>
      <c r="F189" s="31">
        <v>426500</v>
      </c>
      <c r="G189" s="14"/>
    </row>
    <row r="190" spans="1:7" s="1" customFormat="1" ht="12.75">
      <c r="A190" s="77" t="s">
        <v>19</v>
      </c>
      <c r="B190" s="35" t="s">
        <v>336</v>
      </c>
      <c r="C190" s="32"/>
      <c r="D190" s="32"/>
      <c r="E190" s="32"/>
      <c r="F190" s="31">
        <f>F191+F192+F193</f>
        <v>4198500</v>
      </c>
      <c r="G190" s="14"/>
    </row>
    <row r="191" spans="1:7" s="1" customFormat="1" ht="12.75">
      <c r="A191" s="50" t="s">
        <v>245</v>
      </c>
      <c r="B191" s="30" t="s">
        <v>336</v>
      </c>
      <c r="C191" s="32" t="s">
        <v>465</v>
      </c>
      <c r="D191" s="32" t="s">
        <v>453</v>
      </c>
      <c r="E191" s="40" t="s">
        <v>448</v>
      </c>
      <c r="F191" s="31">
        <v>2368000</v>
      </c>
      <c r="G191" s="14"/>
    </row>
    <row r="192" spans="1:7" s="1" customFormat="1" ht="22.5">
      <c r="A192" s="50" t="s">
        <v>246</v>
      </c>
      <c r="B192" s="30" t="s">
        <v>336</v>
      </c>
      <c r="C192" s="32" t="s">
        <v>243</v>
      </c>
      <c r="D192" s="32" t="s">
        <v>453</v>
      </c>
      <c r="E192" s="40" t="s">
        <v>448</v>
      </c>
      <c r="F192" s="31">
        <v>780500</v>
      </c>
      <c r="G192" s="14"/>
    </row>
    <row r="193" spans="1:7" s="1" customFormat="1" ht="12.75">
      <c r="A193" s="51" t="s">
        <v>284</v>
      </c>
      <c r="B193" s="30" t="s">
        <v>336</v>
      </c>
      <c r="C193" s="32" t="s">
        <v>468</v>
      </c>
      <c r="D193" s="32" t="s">
        <v>453</v>
      </c>
      <c r="E193" s="40" t="s">
        <v>448</v>
      </c>
      <c r="F193" s="31">
        <v>1050000</v>
      </c>
      <c r="G193" s="14"/>
    </row>
    <row r="194" spans="1:7" s="1" customFormat="1" ht="12.75">
      <c r="A194" s="46" t="s">
        <v>18</v>
      </c>
      <c r="B194" s="35" t="s">
        <v>337</v>
      </c>
      <c r="C194" s="32"/>
      <c r="D194" s="32"/>
      <c r="E194" s="32"/>
      <c r="F194" s="31">
        <f>F195+F196</f>
        <v>303700</v>
      </c>
      <c r="G194" s="14"/>
    </row>
    <row r="195" spans="1:7" s="1" customFormat="1" ht="12.75">
      <c r="A195" s="62" t="s">
        <v>472</v>
      </c>
      <c r="B195" s="35" t="s">
        <v>338</v>
      </c>
      <c r="C195" s="32" t="s">
        <v>469</v>
      </c>
      <c r="D195" s="32" t="s">
        <v>453</v>
      </c>
      <c r="E195" s="32" t="s">
        <v>448</v>
      </c>
      <c r="F195" s="31">
        <v>297400</v>
      </c>
      <c r="G195" s="14"/>
    </row>
    <row r="196" spans="1:7" s="1" customFormat="1" ht="12.75">
      <c r="A196" s="49" t="s">
        <v>414</v>
      </c>
      <c r="B196" s="35" t="s">
        <v>338</v>
      </c>
      <c r="C196" s="32" t="s">
        <v>471</v>
      </c>
      <c r="D196" s="32" t="s">
        <v>453</v>
      </c>
      <c r="E196" s="32" t="s">
        <v>448</v>
      </c>
      <c r="F196" s="31">
        <v>6300</v>
      </c>
      <c r="G196" s="14"/>
    </row>
    <row r="197" spans="1:7" s="1" customFormat="1" ht="22.5">
      <c r="A197" s="49" t="s">
        <v>305</v>
      </c>
      <c r="B197" s="30" t="s">
        <v>306</v>
      </c>
      <c r="C197" s="28"/>
      <c r="D197" s="28"/>
      <c r="E197" s="28"/>
      <c r="F197" s="31">
        <f>F203+F198</f>
        <v>315000</v>
      </c>
      <c r="G197" s="14"/>
    </row>
    <row r="198" spans="1:7" s="1" customFormat="1" ht="12.75">
      <c r="A198" s="51" t="s">
        <v>16</v>
      </c>
      <c r="B198" s="30" t="s">
        <v>309</v>
      </c>
      <c r="C198" s="32"/>
      <c r="D198" s="32"/>
      <c r="E198" s="32"/>
      <c r="F198" s="31">
        <f>F199+F201</f>
        <v>130000</v>
      </c>
      <c r="G198" s="14"/>
    </row>
    <row r="199" spans="1:7" s="1" customFormat="1" ht="12.75">
      <c r="A199" s="51" t="s">
        <v>21</v>
      </c>
      <c r="B199" s="30" t="s">
        <v>310</v>
      </c>
      <c r="C199" s="32"/>
      <c r="D199" s="32"/>
      <c r="E199" s="32"/>
      <c r="F199" s="31">
        <f>F200</f>
        <v>100000</v>
      </c>
      <c r="G199" s="14"/>
    </row>
    <row r="200" spans="1:7" s="1" customFormat="1" ht="12.75">
      <c r="A200" s="51" t="s">
        <v>284</v>
      </c>
      <c r="B200" s="30" t="s">
        <v>310</v>
      </c>
      <c r="C200" s="32" t="s">
        <v>468</v>
      </c>
      <c r="D200" s="32" t="s">
        <v>451</v>
      </c>
      <c r="E200" s="32" t="s">
        <v>452</v>
      </c>
      <c r="F200" s="31">
        <v>100000</v>
      </c>
      <c r="G200" s="14"/>
    </row>
    <row r="201" spans="1:7" s="1" customFormat="1" ht="12.75">
      <c r="A201" s="46" t="s">
        <v>107</v>
      </c>
      <c r="B201" s="30" t="s">
        <v>307</v>
      </c>
      <c r="C201" s="32"/>
      <c r="D201" s="32"/>
      <c r="E201" s="32"/>
      <c r="F201" s="31">
        <f>F202</f>
        <v>30000</v>
      </c>
      <c r="G201" s="14"/>
    </row>
    <row r="202" spans="1:7" s="1" customFormat="1" ht="12.75">
      <c r="A202" s="51" t="s">
        <v>284</v>
      </c>
      <c r="B202" s="30" t="s">
        <v>307</v>
      </c>
      <c r="C202" s="32" t="s">
        <v>468</v>
      </c>
      <c r="D202" s="32" t="s">
        <v>450</v>
      </c>
      <c r="E202" s="32" t="s">
        <v>446</v>
      </c>
      <c r="F202" s="31">
        <v>30000</v>
      </c>
      <c r="G202" s="14"/>
    </row>
    <row r="203" spans="1:7" s="1" customFormat="1" ht="12.75">
      <c r="A203" s="49" t="s">
        <v>175</v>
      </c>
      <c r="B203" s="30" t="s">
        <v>308</v>
      </c>
      <c r="C203" s="28"/>
      <c r="D203" s="28"/>
      <c r="E203" s="28"/>
      <c r="F203" s="31">
        <f>F204</f>
        <v>185000</v>
      </c>
      <c r="G203" s="14"/>
    </row>
    <row r="204" spans="1:7" s="1" customFormat="1" ht="12.75">
      <c r="A204" s="51" t="s">
        <v>412</v>
      </c>
      <c r="B204" s="30" t="s">
        <v>308</v>
      </c>
      <c r="C204" s="32" t="s">
        <v>478</v>
      </c>
      <c r="D204" s="32" t="s">
        <v>453</v>
      </c>
      <c r="E204" s="32" t="s">
        <v>448</v>
      </c>
      <c r="F204" s="31">
        <v>185000</v>
      </c>
      <c r="G204" s="14"/>
    </row>
    <row r="205" spans="1:7" s="1" customFormat="1" ht="22.5">
      <c r="A205" s="72" t="s">
        <v>355</v>
      </c>
      <c r="B205" s="27" t="s">
        <v>96</v>
      </c>
      <c r="C205" s="32"/>
      <c r="D205" s="32"/>
      <c r="E205" s="32"/>
      <c r="F205" s="29">
        <f>F206</f>
        <v>26748100</v>
      </c>
      <c r="G205" s="14"/>
    </row>
    <row r="206" spans="1:7" s="1" customFormat="1" ht="12.75">
      <c r="A206" s="64" t="s">
        <v>566</v>
      </c>
      <c r="B206" s="30" t="s">
        <v>555</v>
      </c>
      <c r="C206" s="32"/>
      <c r="D206" s="32"/>
      <c r="E206" s="32"/>
      <c r="F206" s="31">
        <f>F207+F209</f>
        <v>26748100</v>
      </c>
      <c r="G206" s="14"/>
    </row>
    <row r="207" spans="1:7" s="1" customFormat="1" ht="12.75">
      <c r="A207" s="64" t="s">
        <v>556</v>
      </c>
      <c r="B207" s="30" t="s">
        <v>557</v>
      </c>
      <c r="C207" s="32"/>
      <c r="D207" s="32"/>
      <c r="E207" s="32"/>
      <c r="F207" s="31">
        <f>F208</f>
        <v>25748100</v>
      </c>
      <c r="G207" s="14"/>
    </row>
    <row r="208" spans="1:7" s="1" customFormat="1" ht="12.75">
      <c r="A208" s="25" t="s">
        <v>14</v>
      </c>
      <c r="B208" s="30" t="s">
        <v>557</v>
      </c>
      <c r="C208" s="32" t="s">
        <v>2</v>
      </c>
      <c r="D208" s="32" t="s">
        <v>447</v>
      </c>
      <c r="E208" s="32" t="s">
        <v>444</v>
      </c>
      <c r="F208" s="31">
        <v>25748100</v>
      </c>
      <c r="G208" s="14"/>
    </row>
    <row r="209" spans="1:7" s="1" customFormat="1" ht="12.75">
      <c r="A209" s="49" t="s">
        <v>558</v>
      </c>
      <c r="B209" s="30" t="s">
        <v>557</v>
      </c>
      <c r="C209" s="32"/>
      <c r="D209" s="32"/>
      <c r="E209" s="32"/>
      <c r="F209" s="31">
        <f>F210</f>
        <v>1000000</v>
      </c>
      <c r="G209" s="14"/>
    </row>
    <row r="210" spans="1:7" s="1" customFormat="1" ht="12.75">
      <c r="A210" s="25" t="s">
        <v>14</v>
      </c>
      <c r="B210" s="30" t="s">
        <v>557</v>
      </c>
      <c r="C210" s="32" t="s">
        <v>2</v>
      </c>
      <c r="D210" s="32" t="s">
        <v>447</v>
      </c>
      <c r="E210" s="32" t="s">
        <v>444</v>
      </c>
      <c r="F210" s="31">
        <v>1000000</v>
      </c>
      <c r="G210" s="14"/>
    </row>
    <row r="211" spans="1:7" s="1" customFormat="1" ht="22.5">
      <c r="A211" s="73" t="s">
        <v>353</v>
      </c>
      <c r="B211" s="27" t="s">
        <v>68</v>
      </c>
      <c r="C211" s="28"/>
      <c r="D211" s="28"/>
      <c r="E211" s="28"/>
      <c r="F211" s="29">
        <f>F212+F217+F230+F248+F255+F284+F298</f>
        <v>707818719</v>
      </c>
      <c r="G211" s="14"/>
    </row>
    <row r="212" spans="1:7" s="1" customFormat="1" ht="22.5">
      <c r="A212" s="49" t="s">
        <v>139</v>
      </c>
      <c r="B212" s="30" t="s">
        <v>105</v>
      </c>
      <c r="C212" s="28"/>
      <c r="D212" s="28"/>
      <c r="E212" s="28"/>
      <c r="F212" s="31">
        <f>F213</f>
        <v>369500</v>
      </c>
      <c r="G212" s="14"/>
    </row>
    <row r="213" spans="1:7" s="1" customFormat="1" ht="12.75">
      <c r="A213" s="46" t="s">
        <v>16</v>
      </c>
      <c r="B213" s="30" t="s">
        <v>106</v>
      </c>
      <c r="C213" s="28"/>
      <c r="D213" s="28"/>
      <c r="E213" s="28"/>
      <c r="F213" s="31">
        <f>F214</f>
        <v>369500</v>
      </c>
      <c r="G213" s="14"/>
    </row>
    <row r="214" spans="1:7" s="1" customFormat="1" ht="12.75">
      <c r="A214" s="46" t="s">
        <v>107</v>
      </c>
      <c r="B214" s="30" t="s">
        <v>97</v>
      </c>
      <c r="C214" s="28"/>
      <c r="D214" s="28"/>
      <c r="E214" s="28"/>
      <c r="F214" s="31">
        <f>F215+F216</f>
        <v>369500</v>
      </c>
      <c r="G214" s="14"/>
    </row>
    <row r="215" spans="1:7" s="1" customFormat="1" ht="22.5">
      <c r="A215" s="51" t="s">
        <v>200</v>
      </c>
      <c r="B215" s="30" t="s">
        <v>97</v>
      </c>
      <c r="C215" s="39">
        <v>313</v>
      </c>
      <c r="D215" s="32" t="s">
        <v>451</v>
      </c>
      <c r="E215" s="32" t="s">
        <v>452</v>
      </c>
      <c r="F215" s="31">
        <v>56500</v>
      </c>
      <c r="G215" s="14"/>
    </row>
    <row r="216" spans="1:7" s="1" customFormat="1" ht="12.75">
      <c r="A216" s="46" t="s">
        <v>284</v>
      </c>
      <c r="B216" s="30" t="s">
        <v>97</v>
      </c>
      <c r="C216" s="39">
        <v>244</v>
      </c>
      <c r="D216" s="32" t="s">
        <v>451</v>
      </c>
      <c r="E216" s="32" t="s">
        <v>452</v>
      </c>
      <c r="F216" s="31">
        <v>313000</v>
      </c>
      <c r="G216" s="14"/>
    </row>
    <row r="217" spans="1:7" s="1" customFormat="1" ht="12.75">
      <c r="A217" s="49" t="s">
        <v>140</v>
      </c>
      <c r="B217" s="30" t="s">
        <v>136</v>
      </c>
      <c r="C217" s="28"/>
      <c r="D217" s="28"/>
      <c r="E217" s="28"/>
      <c r="F217" s="31">
        <f>F224+F221+F218</f>
        <v>26624300</v>
      </c>
      <c r="G217" s="14"/>
    </row>
    <row r="218" spans="1:7" s="1" customFormat="1" ht="22.5">
      <c r="A218" s="61" t="s">
        <v>20</v>
      </c>
      <c r="B218" s="41" t="s">
        <v>270</v>
      </c>
      <c r="C218" s="42"/>
      <c r="D218" s="42"/>
      <c r="E218" s="42"/>
      <c r="F218" s="31">
        <f>F219+F227</f>
        <v>25124300</v>
      </c>
      <c r="G218" s="14"/>
    </row>
    <row r="219" spans="1:7" s="1" customFormat="1" ht="22.5">
      <c r="A219" s="87" t="s">
        <v>560</v>
      </c>
      <c r="B219" s="43" t="s">
        <v>559</v>
      </c>
      <c r="C219" s="42"/>
      <c r="D219" s="42"/>
      <c r="E219" s="42"/>
      <c r="F219" s="31">
        <f>F220</f>
        <v>25000000</v>
      </c>
      <c r="G219" s="14"/>
    </row>
    <row r="220" spans="1:7" s="1" customFormat="1" ht="22.5">
      <c r="A220" s="46" t="s">
        <v>209</v>
      </c>
      <c r="B220" s="43" t="s">
        <v>559</v>
      </c>
      <c r="C220" s="44" t="s">
        <v>499</v>
      </c>
      <c r="D220" s="44" t="s">
        <v>451</v>
      </c>
      <c r="E220" s="44" t="s">
        <v>442</v>
      </c>
      <c r="F220" s="31">
        <v>25000000</v>
      </c>
      <c r="G220" s="14"/>
    </row>
    <row r="221" spans="1:7" s="1" customFormat="1" ht="12.75">
      <c r="A221" s="46" t="s">
        <v>149</v>
      </c>
      <c r="B221" s="30" t="s">
        <v>150</v>
      </c>
      <c r="C221" s="39"/>
      <c r="D221" s="32"/>
      <c r="E221" s="32"/>
      <c r="F221" s="31">
        <f>F222</f>
        <v>1000000</v>
      </c>
      <c r="G221" s="14"/>
    </row>
    <row r="222" spans="1:7" s="1" customFormat="1" ht="22.5">
      <c r="A222" s="50" t="s">
        <v>435</v>
      </c>
      <c r="B222" s="71" t="s">
        <v>561</v>
      </c>
      <c r="C222" s="39"/>
      <c r="D222" s="32"/>
      <c r="E222" s="32"/>
      <c r="F222" s="31">
        <f>F223</f>
        <v>1000000</v>
      </c>
      <c r="G222" s="14"/>
    </row>
    <row r="223" spans="1:7" s="1" customFormat="1" ht="22.5">
      <c r="A223" s="46" t="s">
        <v>209</v>
      </c>
      <c r="B223" s="71" t="s">
        <v>561</v>
      </c>
      <c r="C223" s="39">
        <v>414</v>
      </c>
      <c r="D223" s="32" t="s">
        <v>451</v>
      </c>
      <c r="E223" s="32" t="s">
        <v>442</v>
      </c>
      <c r="F223" s="31">
        <v>1000000</v>
      </c>
      <c r="G223" s="14"/>
    </row>
    <row r="224" spans="1:7" s="1" customFormat="1" ht="12.75">
      <c r="A224" s="88" t="s">
        <v>16</v>
      </c>
      <c r="B224" s="43" t="s">
        <v>135</v>
      </c>
      <c r="C224" s="42"/>
      <c r="D224" s="42"/>
      <c r="E224" s="42"/>
      <c r="F224" s="31">
        <f>F225</f>
        <v>500000</v>
      </c>
      <c r="G224" s="14"/>
    </row>
    <row r="225" spans="1:7" s="1" customFormat="1" ht="12.75">
      <c r="A225" s="46" t="s">
        <v>107</v>
      </c>
      <c r="B225" s="30" t="s">
        <v>138</v>
      </c>
      <c r="C225" s="28"/>
      <c r="D225" s="28"/>
      <c r="E225" s="28"/>
      <c r="F225" s="31">
        <f>F226</f>
        <v>500000</v>
      </c>
      <c r="G225" s="14"/>
    </row>
    <row r="226" spans="1:7" s="1" customFormat="1" ht="12.75">
      <c r="A226" s="49" t="s">
        <v>284</v>
      </c>
      <c r="B226" s="30" t="s">
        <v>138</v>
      </c>
      <c r="C226" s="39">
        <v>244</v>
      </c>
      <c r="D226" s="32" t="s">
        <v>451</v>
      </c>
      <c r="E226" s="32" t="s">
        <v>452</v>
      </c>
      <c r="F226" s="31">
        <v>500000</v>
      </c>
      <c r="G226" s="14"/>
    </row>
    <row r="227" spans="1:7" s="1" customFormat="1" ht="12.75">
      <c r="A227" s="49" t="s">
        <v>567</v>
      </c>
      <c r="B227" s="30" t="s">
        <v>562</v>
      </c>
      <c r="C227" s="28"/>
      <c r="D227" s="28"/>
      <c r="E227" s="28"/>
      <c r="F227" s="31">
        <f>F228</f>
        <v>124300</v>
      </c>
      <c r="G227" s="14"/>
    </row>
    <row r="228" spans="1:7" s="1" customFormat="1" ht="21.75" customHeight="1">
      <c r="A228" s="49" t="s">
        <v>421</v>
      </c>
      <c r="B228" s="30" t="s">
        <v>563</v>
      </c>
      <c r="C228" s="39"/>
      <c r="D228" s="32"/>
      <c r="E228" s="32"/>
      <c r="F228" s="31">
        <v>124300</v>
      </c>
      <c r="G228" s="14"/>
    </row>
    <row r="229" spans="1:7" s="1" customFormat="1" ht="14.25" customHeight="1">
      <c r="A229" s="46" t="s">
        <v>420</v>
      </c>
      <c r="B229" s="30" t="s">
        <v>563</v>
      </c>
      <c r="C229" s="39">
        <v>244</v>
      </c>
      <c r="D229" s="32" t="s">
        <v>451</v>
      </c>
      <c r="E229" s="32" t="s">
        <v>452</v>
      </c>
      <c r="F229" s="31">
        <v>124300</v>
      </c>
      <c r="G229" s="14"/>
    </row>
    <row r="230" spans="1:7" s="1" customFormat="1" ht="22.5">
      <c r="A230" s="49" t="s">
        <v>403</v>
      </c>
      <c r="B230" s="30" t="s">
        <v>134</v>
      </c>
      <c r="C230" s="28"/>
      <c r="D230" s="28"/>
      <c r="E230" s="28"/>
      <c r="F230" s="31">
        <f>F236+F231</f>
        <v>22256365</v>
      </c>
      <c r="G230" s="14"/>
    </row>
    <row r="231" spans="1:7" s="1" customFormat="1" ht="25.5" customHeight="1">
      <c r="A231" s="51" t="s">
        <v>20</v>
      </c>
      <c r="B231" s="33" t="s">
        <v>278</v>
      </c>
      <c r="C231" s="28"/>
      <c r="D231" s="28"/>
      <c r="E231" s="28"/>
      <c r="F231" s="31">
        <f>F235+F233+F241</f>
        <v>11249200</v>
      </c>
      <c r="G231" s="14"/>
    </row>
    <row r="232" spans="1:7" s="1" customFormat="1" ht="20.25" customHeight="1">
      <c r="A232" s="49" t="s">
        <v>277</v>
      </c>
      <c r="B232" s="30" t="s">
        <v>568</v>
      </c>
      <c r="C232" s="28"/>
      <c r="D232" s="28"/>
      <c r="E232" s="28"/>
      <c r="F232" s="31">
        <f>F233</f>
        <v>7200000</v>
      </c>
      <c r="G232" s="14"/>
    </row>
    <row r="233" spans="1:7" s="1" customFormat="1" ht="20.25" customHeight="1">
      <c r="A233" s="49" t="s">
        <v>284</v>
      </c>
      <c r="B233" s="30" t="s">
        <v>568</v>
      </c>
      <c r="C233" s="33" t="s">
        <v>468</v>
      </c>
      <c r="D233" s="32" t="s">
        <v>451</v>
      </c>
      <c r="E233" s="32" t="s">
        <v>452</v>
      </c>
      <c r="F233" s="31">
        <v>7200000</v>
      </c>
      <c r="G233" s="14"/>
    </row>
    <row r="234" spans="1:7" s="1" customFormat="1" ht="15.75" customHeight="1">
      <c r="A234" s="61" t="s">
        <v>281</v>
      </c>
      <c r="B234" s="33" t="s">
        <v>569</v>
      </c>
      <c r="C234" s="39"/>
      <c r="D234" s="32"/>
      <c r="E234" s="32"/>
      <c r="F234" s="31">
        <f>F235</f>
        <v>2813800</v>
      </c>
      <c r="G234" s="14"/>
    </row>
    <row r="235" spans="1:7" s="1" customFormat="1" ht="22.5">
      <c r="A235" s="61" t="s">
        <v>213</v>
      </c>
      <c r="B235" s="33" t="s">
        <v>569</v>
      </c>
      <c r="C235" s="39">
        <v>243</v>
      </c>
      <c r="D235" s="32" t="s">
        <v>451</v>
      </c>
      <c r="E235" s="32" t="s">
        <v>452</v>
      </c>
      <c r="F235" s="31">
        <v>2813800</v>
      </c>
      <c r="G235" s="14"/>
    </row>
    <row r="236" spans="1:7" s="1" customFormat="1" ht="12.75">
      <c r="A236" s="46" t="s">
        <v>16</v>
      </c>
      <c r="B236" s="30" t="s">
        <v>133</v>
      </c>
      <c r="C236" s="28"/>
      <c r="D236" s="28"/>
      <c r="E236" s="28"/>
      <c r="F236" s="31">
        <f>F238+F243+F245+F247</f>
        <v>11007165</v>
      </c>
      <c r="G236" s="14"/>
    </row>
    <row r="237" spans="1:7" s="1" customFormat="1" ht="22.5">
      <c r="A237" s="61" t="s">
        <v>411</v>
      </c>
      <c r="B237" s="33" t="s">
        <v>570</v>
      </c>
      <c r="C237" s="28"/>
      <c r="D237" s="28"/>
      <c r="E237" s="28"/>
      <c r="F237" s="31">
        <f>F238</f>
        <v>5187165</v>
      </c>
      <c r="G237" s="14"/>
    </row>
    <row r="238" spans="1:7" s="1" customFormat="1" ht="22.5">
      <c r="A238" s="61" t="s">
        <v>279</v>
      </c>
      <c r="B238" s="33" t="s">
        <v>570</v>
      </c>
      <c r="C238" s="39">
        <v>243</v>
      </c>
      <c r="D238" s="32" t="s">
        <v>451</v>
      </c>
      <c r="E238" s="32" t="s">
        <v>452</v>
      </c>
      <c r="F238" s="31">
        <v>5187165</v>
      </c>
      <c r="G238" s="14"/>
    </row>
    <row r="239" spans="1:7" s="1" customFormat="1" ht="12.75">
      <c r="A239" s="49" t="s">
        <v>572</v>
      </c>
      <c r="B239" s="30" t="s">
        <v>575</v>
      </c>
      <c r="C239" s="39"/>
      <c r="D239" s="32"/>
      <c r="E239" s="32"/>
      <c r="F239" s="31">
        <f>F240+F242</f>
        <v>2755400</v>
      </c>
      <c r="G239" s="14"/>
    </row>
    <row r="240" spans="1:7" s="1" customFormat="1" ht="22.5">
      <c r="A240" s="61" t="s">
        <v>573</v>
      </c>
      <c r="B240" s="30" t="s">
        <v>574</v>
      </c>
      <c r="C240" s="28"/>
      <c r="D240" s="28"/>
      <c r="E240" s="28"/>
      <c r="F240" s="31">
        <f>F241</f>
        <v>1235400</v>
      </c>
      <c r="G240" s="14"/>
    </row>
    <row r="241" spans="1:7" s="1" customFormat="1" ht="22.5">
      <c r="A241" s="61" t="s">
        <v>213</v>
      </c>
      <c r="B241" s="30" t="s">
        <v>574</v>
      </c>
      <c r="C241" s="39">
        <v>243</v>
      </c>
      <c r="D241" s="32" t="s">
        <v>451</v>
      </c>
      <c r="E241" s="32" t="s">
        <v>452</v>
      </c>
      <c r="F241" s="31">
        <v>1235400</v>
      </c>
      <c r="G241" s="14"/>
    </row>
    <row r="242" spans="1:7" s="1" customFormat="1" ht="22.5">
      <c r="A242" s="61" t="s">
        <v>576</v>
      </c>
      <c r="B242" s="30" t="s">
        <v>574</v>
      </c>
      <c r="C242" s="28"/>
      <c r="D242" s="28"/>
      <c r="E242" s="28"/>
      <c r="F242" s="31">
        <f>F243</f>
        <v>1520000</v>
      </c>
      <c r="G242" s="14"/>
    </row>
    <row r="243" spans="1:7" s="1" customFormat="1" ht="22.5">
      <c r="A243" s="61" t="s">
        <v>279</v>
      </c>
      <c r="B243" s="30" t="s">
        <v>574</v>
      </c>
      <c r="C243" s="39">
        <v>243</v>
      </c>
      <c r="D243" s="32" t="s">
        <v>451</v>
      </c>
      <c r="E243" s="32" t="s">
        <v>452</v>
      </c>
      <c r="F243" s="31">
        <v>1520000</v>
      </c>
      <c r="G243" s="14"/>
    </row>
    <row r="244" spans="1:7" s="1" customFormat="1" ht="22.5">
      <c r="A244" s="61" t="s">
        <v>495</v>
      </c>
      <c r="B244" s="33" t="s">
        <v>571</v>
      </c>
      <c r="C244" s="28"/>
      <c r="D244" s="28"/>
      <c r="E244" s="28"/>
      <c r="F244" s="31">
        <f>F245</f>
        <v>800000</v>
      </c>
      <c r="G244" s="14"/>
    </row>
    <row r="245" spans="1:7" s="1" customFormat="1" ht="12.75">
      <c r="A245" s="49" t="s">
        <v>284</v>
      </c>
      <c r="B245" s="33" t="s">
        <v>571</v>
      </c>
      <c r="C245" s="39">
        <v>244</v>
      </c>
      <c r="D245" s="32" t="s">
        <v>451</v>
      </c>
      <c r="E245" s="32" t="s">
        <v>452</v>
      </c>
      <c r="F245" s="31">
        <v>800000</v>
      </c>
      <c r="G245" s="14"/>
    </row>
    <row r="246" spans="1:7" s="1" customFormat="1" ht="12.75">
      <c r="A246" s="61" t="s">
        <v>21</v>
      </c>
      <c r="B246" s="33" t="s">
        <v>137</v>
      </c>
      <c r="C246" s="28"/>
      <c r="D246" s="28"/>
      <c r="E246" s="28"/>
      <c r="F246" s="31">
        <f>F247</f>
        <v>3500000</v>
      </c>
      <c r="G246" s="14"/>
    </row>
    <row r="247" spans="1:7" s="1" customFormat="1" ht="12.75">
      <c r="A247" s="49" t="s">
        <v>284</v>
      </c>
      <c r="B247" s="33" t="s">
        <v>137</v>
      </c>
      <c r="C247" s="39">
        <v>244</v>
      </c>
      <c r="D247" s="32" t="s">
        <v>451</v>
      </c>
      <c r="E247" s="32" t="s">
        <v>452</v>
      </c>
      <c r="F247" s="31">
        <v>3500000</v>
      </c>
      <c r="G247" s="14"/>
    </row>
    <row r="248" spans="1:7" s="1" customFormat="1" ht="22.5">
      <c r="A248" s="49" t="s">
        <v>404</v>
      </c>
      <c r="B248" s="30" t="s">
        <v>141</v>
      </c>
      <c r="C248" s="28"/>
      <c r="D248" s="28"/>
      <c r="E248" s="28"/>
      <c r="F248" s="31">
        <f>F249+F252</f>
        <v>4956300</v>
      </c>
      <c r="G248" s="14"/>
    </row>
    <row r="249" spans="1:7" s="1" customFormat="1" ht="45">
      <c r="A249" s="55" t="s">
        <v>113</v>
      </c>
      <c r="B249" s="35" t="s">
        <v>145</v>
      </c>
      <c r="C249" s="28"/>
      <c r="D249" s="28"/>
      <c r="E249" s="28"/>
      <c r="F249" s="31">
        <f>F250</f>
        <v>4901300</v>
      </c>
      <c r="G249" s="14"/>
    </row>
    <row r="250" spans="1:7" s="1" customFormat="1" ht="22.5">
      <c r="A250" s="49" t="s">
        <v>491</v>
      </c>
      <c r="B250" s="35" t="s">
        <v>577</v>
      </c>
      <c r="C250" s="39"/>
      <c r="D250" s="32"/>
      <c r="E250" s="32"/>
      <c r="F250" s="31">
        <f>F251</f>
        <v>4901300</v>
      </c>
      <c r="G250" s="14"/>
    </row>
    <row r="251" spans="1:7" s="1" customFormat="1" ht="15" customHeight="1">
      <c r="A251" s="49" t="s">
        <v>485</v>
      </c>
      <c r="B251" s="35" t="s">
        <v>577</v>
      </c>
      <c r="C251" s="32" t="s">
        <v>488</v>
      </c>
      <c r="D251" s="32" t="s">
        <v>453</v>
      </c>
      <c r="E251" s="32" t="s">
        <v>446</v>
      </c>
      <c r="F251" s="31">
        <v>4901300</v>
      </c>
      <c r="G251" s="16"/>
    </row>
    <row r="252" spans="1:7" s="1" customFormat="1" ht="15" customHeight="1">
      <c r="A252" s="49" t="s">
        <v>497</v>
      </c>
      <c r="B252" s="35" t="s">
        <v>202</v>
      </c>
      <c r="C252" s="32"/>
      <c r="D252" s="32"/>
      <c r="E252" s="32"/>
      <c r="F252" s="31">
        <f>F253</f>
        <v>55000</v>
      </c>
      <c r="G252" s="16"/>
    </row>
    <row r="253" spans="1:7" s="1" customFormat="1" ht="15" customHeight="1">
      <c r="A253" s="51" t="s">
        <v>22</v>
      </c>
      <c r="B253" s="35" t="s">
        <v>201</v>
      </c>
      <c r="C253" s="32"/>
      <c r="D253" s="32"/>
      <c r="E253" s="32"/>
      <c r="F253" s="31">
        <f>F254</f>
        <v>55000</v>
      </c>
      <c r="G253" s="16"/>
    </row>
    <row r="254" spans="1:7" s="1" customFormat="1" ht="12.75">
      <c r="A254" s="51" t="s">
        <v>493</v>
      </c>
      <c r="B254" s="35" t="s">
        <v>201</v>
      </c>
      <c r="C254" s="32" t="s">
        <v>492</v>
      </c>
      <c r="D254" s="32" t="s">
        <v>451</v>
      </c>
      <c r="E254" s="32" t="s">
        <v>442</v>
      </c>
      <c r="F254" s="31">
        <v>55000</v>
      </c>
      <c r="G254" s="16"/>
    </row>
    <row r="255" spans="1:7" s="1" customFormat="1" ht="12.75">
      <c r="A255" s="49" t="s">
        <v>146</v>
      </c>
      <c r="B255" s="35" t="s">
        <v>144</v>
      </c>
      <c r="C255" s="32"/>
      <c r="D255" s="32"/>
      <c r="E255" s="32"/>
      <c r="F255" s="31">
        <f>F256+F265+F272+F262</f>
        <v>619764547</v>
      </c>
      <c r="G255" s="16"/>
    </row>
    <row r="256" spans="1:7" s="1" customFormat="1" ht="45">
      <c r="A256" s="55" t="s">
        <v>113</v>
      </c>
      <c r="B256" s="35" t="s">
        <v>142</v>
      </c>
      <c r="C256" s="32"/>
      <c r="D256" s="32"/>
      <c r="E256" s="32"/>
      <c r="F256" s="31">
        <f>F257</f>
        <v>396110400</v>
      </c>
      <c r="G256" s="16"/>
    </row>
    <row r="257" spans="1:7" s="1" customFormat="1" ht="45">
      <c r="A257" s="56" t="s">
        <v>509</v>
      </c>
      <c r="B257" s="35" t="s">
        <v>578</v>
      </c>
      <c r="C257" s="32"/>
      <c r="D257" s="32"/>
      <c r="E257" s="32"/>
      <c r="F257" s="31">
        <f>F258+F260+F259+F261</f>
        <v>396110400</v>
      </c>
      <c r="G257" s="14"/>
    </row>
    <row r="258" spans="1:7" s="1" customFormat="1" ht="12.75">
      <c r="A258" s="50" t="s">
        <v>430</v>
      </c>
      <c r="B258" s="35" t="s">
        <v>578</v>
      </c>
      <c r="C258" s="32" t="s">
        <v>481</v>
      </c>
      <c r="D258" s="32" t="s">
        <v>451</v>
      </c>
      <c r="E258" s="32" t="s">
        <v>442</v>
      </c>
      <c r="F258" s="31">
        <v>156372000</v>
      </c>
      <c r="G258" s="14"/>
    </row>
    <row r="259" spans="1:7" s="1" customFormat="1" ht="22.5">
      <c r="A259" s="50" t="s">
        <v>431</v>
      </c>
      <c r="B259" s="35" t="s">
        <v>578</v>
      </c>
      <c r="C259" s="32" t="s">
        <v>429</v>
      </c>
      <c r="D259" s="32" t="s">
        <v>451</v>
      </c>
      <c r="E259" s="32" t="s">
        <v>442</v>
      </c>
      <c r="F259" s="31">
        <v>47225400</v>
      </c>
      <c r="G259" s="14"/>
    </row>
    <row r="260" spans="1:7" s="1" customFormat="1" ht="12.75">
      <c r="A260" s="49" t="s">
        <v>284</v>
      </c>
      <c r="B260" s="35" t="s">
        <v>578</v>
      </c>
      <c r="C260" s="32" t="s">
        <v>468</v>
      </c>
      <c r="D260" s="32" t="s">
        <v>451</v>
      </c>
      <c r="E260" s="32" t="s">
        <v>442</v>
      </c>
      <c r="F260" s="31">
        <v>12513000</v>
      </c>
      <c r="G260" s="14"/>
    </row>
    <row r="261" spans="1:7" s="1" customFormat="1" ht="22.5">
      <c r="A261" s="49" t="s">
        <v>381</v>
      </c>
      <c r="B261" s="35" t="s">
        <v>578</v>
      </c>
      <c r="C261" s="32" t="s">
        <v>477</v>
      </c>
      <c r="D261" s="32" t="s">
        <v>451</v>
      </c>
      <c r="E261" s="32" t="s">
        <v>442</v>
      </c>
      <c r="F261" s="31">
        <v>180000000</v>
      </c>
      <c r="G261" s="14"/>
    </row>
    <row r="262" spans="1:7" s="1" customFormat="1" ht="22.5">
      <c r="A262" s="49" t="s">
        <v>376</v>
      </c>
      <c r="B262" s="35" t="s">
        <v>377</v>
      </c>
      <c r="C262" s="32"/>
      <c r="D262" s="32"/>
      <c r="E262" s="32"/>
      <c r="F262" s="31">
        <f>F263</f>
        <v>70500000</v>
      </c>
      <c r="G262" s="14"/>
    </row>
    <row r="263" spans="1:7" s="1" customFormat="1" ht="12.75">
      <c r="A263" s="51" t="s">
        <v>22</v>
      </c>
      <c r="B263" s="35" t="s">
        <v>378</v>
      </c>
      <c r="C263" s="32"/>
      <c r="D263" s="32"/>
      <c r="E263" s="32"/>
      <c r="F263" s="31">
        <f>F264</f>
        <v>70500000</v>
      </c>
      <c r="G263" s="14"/>
    </row>
    <row r="264" spans="1:7" s="1" customFormat="1" ht="22.5">
      <c r="A264" s="49" t="s">
        <v>381</v>
      </c>
      <c r="B264" s="35" t="s">
        <v>378</v>
      </c>
      <c r="C264" s="32" t="s">
        <v>477</v>
      </c>
      <c r="D264" s="32" t="s">
        <v>451</v>
      </c>
      <c r="E264" s="32" t="s">
        <v>442</v>
      </c>
      <c r="F264" s="31">
        <v>70500000</v>
      </c>
      <c r="G264" s="14"/>
    </row>
    <row r="265" spans="1:7" s="48" customFormat="1" ht="12.75">
      <c r="A265" s="46" t="s">
        <v>18</v>
      </c>
      <c r="B265" s="35" t="s">
        <v>132</v>
      </c>
      <c r="C265" s="32"/>
      <c r="D265" s="32"/>
      <c r="E265" s="32"/>
      <c r="F265" s="31">
        <f>F266+F269</f>
        <v>8062300</v>
      </c>
      <c r="G265" s="47"/>
    </row>
    <row r="266" spans="1:7" s="48" customFormat="1" ht="12.75">
      <c r="A266" s="49" t="s">
        <v>22</v>
      </c>
      <c r="B266" s="35" t="s">
        <v>143</v>
      </c>
      <c r="C266" s="32"/>
      <c r="D266" s="32"/>
      <c r="E266" s="32"/>
      <c r="F266" s="31">
        <f>F267+F268</f>
        <v>8011300</v>
      </c>
      <c r="G266" s="47"/>
    </row>
    <row r="267" spans="1:7" s="48" customFormat="1" ht="12.75">
      <c r="A267" s="49" t="s">
        <v>472</v>
      </c>
      <c r="B267" s="35" t="s">
        <v>143</v>
      </c>
      <c r="C267" s="32" t="s">
        <v>469</v>
      </c>
      <c r="D267" s="32" t="s">
        <v>451</v>
      </c>
      <c r="E267" s="32" t="s">
        <v>442</v>
      </c>
      <c r="F267" s="31">
        <v>7661300</v>
      </c>
      <c r="G267" s="47"/>
    </row>
    <row r="268" spans="1:7" s="48" customFormat="1" ht="12.75">
      <c r="A268" s="49" t="s">
        <v>414</v>
      </c>
      <c r="B268" s="35" t="s">
        <v>143</v>
      </c>
      <c r="C268" s="32" t="s">
        <v>471</v>
      </c>
      <c r="D268" s="32" t="s">
        <v>451</v>
      </c>
      <c r="E268" s="32" t="s">
        <v>442</v>
      </c>
      <c r="F268" s="31">
        <v>350000</v>
      </c>
      <c r="G268" s="47"/>
    </row>
    <row r="269" spans="1:7" s="48" customFormat="1" ht="12.75">
      <c r="A269" s="49" t="s">
        <v>23</v>
      </c>
      <c r="B269" s="35" t="s">
        <v>148</v>
      </c>
      <c r="C269" s="32"/>
      <c r="D269" s="32"/>
      <c r="E269" s="32"/>
      <c r="F269" s="31">
        <f>SUM(F270:F271)</f>
        <v>51000</v>
      </c>
      <c r="G269" s="47"/>
    </row>
    <row r="270" spans="1:7" s="48" customFormat="1" ht="12.75">
      <c r="A270" s="49" t="s">
        <v>472</v>
      </c>
      <c r="B270" s="35" t="s">
        <v>148</v>
      </c>
      <c r="C270" s="32" t="s">
        <v>469</v>
      </c>
      <c r="D270" s="32" t="s">
        <v>451</v>
      </c>
      <c r="E270" s="32" t="s">
        <v>444</v>
      </c>
      <c r="F270" s="31">
        <v>45400</v>
      </c>
      <c r="G270" s="47"/>
    </row>
    <row r="271" spans="1:7" s="48" customFormat="1" ht="12.75">
      <c r="A271" s="49" t="s">
        <v>414</v>
      </c>
      <c r="B271" s="35" t="s">
        <v>148</v>
      </c>
      <c r="C271" s="32" t="s">
        <v>471</v>
      </c>
      <c r="D271" s="32" t="s">
        <v>451</v>
      </c>
      <c r="E271" s="32" t="s">
        <v>444</v>
      </c>
      <c r="F271" s="31">
        <v>5600</v>
      </c>
      <c r="G271" s="47"/>
    </row>
    <row r="272" spans="1:7" s="48" customFormat="1" ht="12.75">
      <c r="A272" s="49" t="s">
        <v>497</v>
      </c>
      <c r="B272" s="35" t="s">
        <v>130</v>
      </c>
      <c r="C272" s="32"/>
      <c r="D272" s="32"/>
      <c r="E272" s="32"/>
      <c r="F272" s="31">
        <f>F273+F278</f>
        <v>145091847</v>
      </c>
      <c r="G272" s="47"/>
    </row>
    <row r="273" spans="1:7" s="48" customFormat="1" ht="12.75">
      <c r="A273" s="49" t="s">
        <v>22</v>
      </c>
      <c r="B273" s="35" t="s">
        <v>131</v>
      </c>
      <c r="C273" s="32"/>
      <c r="D273" s="32"/>
      <c r="E273" s="32"/>
      <c r="F273" s="31">
        <f>SUM(F274:F277)</f>
        <v>121832690</v>
      </c>
      <c r="G273" s="47"/>
    </row>
    <row r="274" spans="1:7" s="48" customFormat="1" ht="12.75">
      <c r="A274" s="50" t="s">
        <v>430</v>
      </c>
      <c r="B274" s="35" t="s">
        <v>131</v>
      </c>
      <c r="C274" s="32" t="s">
        <v>481</v>
      </c>
      <c r="D274" s="32" t="s">
        <v>451</v>
      </c>
      <c r="E274" s="32" t="s">
        <v>442</v>
      </c>
      <c r="F274" s="31">
        <v>51176528</v>
      </c>
      <c r="G274" s="47"/>
    </row>
    <row r="275" spans="1:7" s="48" customFormat="1" ht="22.5">
      <c r="A275" s="50" t="s">
        <v>431</v>
      </c>
      <c r="B275" s="35" t="s">
        <v>131</v>
      </c>
      <c r="C275" s="32" t="s">
        <v>429</v>
      </c>
      <c r="D275" s="32" t="s">
        <v>451</v>
      </c>
      <c r="E275" s="32" t="s">
        <v>442</v>
      </c>
      <c r="F275" s="31">
        <v>15455312</v>
      </c>
      <c r="G275" s="47"/>
    </row>
    <row r="276" spans="1:7" s="48" customFormat="1" ht="12.75">
      <c r="A276" s="51" t="s">
        <v>493</v>
      </c>
      <c r="B276" s="35" t="s">
        <v>131</v>
      </c>
      <c r="C276" s="32" t="s">
        <v>492</v>
      </c>
      <c r="D276" s="32" t="s">
        <v>451</v>
      </c>
      <c r="E276" s="32" t="s">
        <v>442</v>
      </c>
      <c r="F276" s="31">
        <v>3255000</v>
      </c>
      <c r="G276" s="47"/>
    </row>
    <row r="277" spans="1:7" s="48" customFormat="1" ht="12.75">
      <c r="A277" s="49" t="s">
        <v>284</v>
      </c>
      <c r="B277" s="35" t="s">
        <v>131</v>
      </c>
      <c r="C277" s="32" t="s">
        <v>468</v>
      </c>
      <c r="D277" s="32" t="s">
        <v>451</v>
      </c>
      <c r="E277" s="32" t="s">
        <v>442</v>
      </c>
      <c r="F277" s="31">
        <v>51945850</v>
      </c>
      <c r="G277" s="47"/>
    </row>
    <row r="278" spans="1:7" s="48" customFormat="1" ht="12.75">
      <c r="A278" s="49" t="s">
        <v>23</v>
      </c>
      <c r="B278" s="35" t="s">
        <v>147</v>
      </c>
      <c r="C278" s="32"/>
      <c r="D278" s="32"/>
      <c r="E278" s="32"/>
      <c r="F278" s="31">
        <f>SUM(F279:F283)</f>
        <v>23259157</v>
      </c>
      <c r="G278" s="47"/>
    </row>
    <row r="279" spans="1:7" s="48" customFormat="1" ht="12.75">
      <c r="A279" s="50" t="s">
        <v>430</v>
      </c>
      <c r="B279" s="35" t="s">
        <v>147</v>
      </c>
      <c r="C279" s="32" t="s">
        <v>481</v>
      </c>
      <c r="D279" s="32" t="s">
        <v>451</v>
      </c>
      <c r="E279" s="32" t="s">
        <v>444</v>
      </c>
      <c r="F279" s="31">
        <v>14795958</v>
      </c>
      <c r="G279" s="47"/>
    </row>
    <row r="280" spans="1:7" s="1" customFormat="1" ht="12.75">
      <c r="A280" s="50" t="s">
        <v>483</v>
      </c>
      <c r="B280" s="35" t="s">
        <v>147</v>
      </c>
      <c r="C280" s="32" t="s">
        <v>482</v>
      </c>
      <c r="D280" s="32" t="s">
        <v>451</v>
      </c>
      <c r="E280" s="32" t="s">
        <v>444</v>
      </c>
      <c r="F280" s="31">
        <v>4200</v>
      </c>
      <c r="G280" s="14"/>
    </row>
    <row r="281" spans="1:7" s="1" customFormat="1" ht="22.5">
      <c r="A281" s="50" t="s">
        <v>431</v>
      </c>
      <c r="B281" s="35" t="s">
        <v>147</v>
      </c>
      <c r="C281" s="32" t="s">
        <v>429</v>
      </c>
      <c r="D281" s="32" t="s">
        <v>451</v>
      </c>
      <c r="E281" s="32" t="s">
        <v>444</v>
      </c>
      <c r="F281" s="31">
        <v>4468379</v>
      </c>
      <c r="G281" s="14"/>
    </row>
    <row r="282" spans="1:7" s="1" customFormat="1" ht="12.75">
      <c r="A282" s="51" t="s">
        <v>493</v>
      </c>
      <c r="B282" s="35" t="s">
        <v>147</v>
      </c>
      <c r="C282" s="32" t="s">
        <v>492</v>
      </c>
      <c r="D282" s="32" t="s">
        <v>451</v>
      </c>
      <c r="E282" s="32" t="s">
        <v>444</v>
      </c>
      <c r="F282" s="31">
        <v>390620</v>
      </c>
      <c r="G282" s="14"/>
    </row>
    <row r="283" spans="1:7" s="1" customFormat="1" ht="12.75">
      <c r="A283" s="49" t="s">
        <v>284</v>
      </c>
      <c r="B283" s="35" t="s">
        <v>147</v>
      </c>
      <c r="C283" s="32" t="s">
        <v>468</v>
      </c>
      <c r="D283" s="32" t="s">
        <v>451</v>
      </c>
      <c r="E283" s="32" t="s">
        <v>444</v>
      </c>
      <c r="F283" s="31">
        <v>3600000</v>
      </c>
      <c r="G283" s="14"/>
    </row>
    <row r="284" spans="1:7" s="1" customFormat="1" ht="12.75">
      <c r="A284" s="61" t="s">
        <v>298</v>
      </c>
      <c r="B284" s="33" t="s">
        <v>311</v>
      </c>
      <c r="C284" s="33"/>
      <c r="D284" s="33"/>
      <c r="E284" s="33"/>
      <c r="F284" s="36">
        <f>F285+F295</f>
        <v>15441947</v>
      </c>
      <c r="G284" s="14"/>
    </row>
    <row r="285" spans="1:7" s="1" customFormat="1" ht="12.75">
      <c r="A285" s="64" t="s">
        <v>15</v>
      </c>
      <c r="B285" s="33" t="s">
        <v>312</v>
      </c>
      <c r="C285" s="33"/>
      <c r="D285" s="33"/>
      <c r="E285" s="33"/>
      <c r="F285" s="36">
        <f>F286+F289</f>
        <v>15314247</v>
      </c>
      <c r="G285" s="14"/>
    </row>
    <row r="286" spans="1:7" s="1" customFormat="1" ht="12.75">
      <c r="A286" s="64" t="s">
        <v>300</v>
      </c>
      <c r="B286" s="33" t="s">
        <v>313</v>
      </c>
      <c r="C286" s="33"/>
      <c r="D286" s="33"/>
      <c r="E286" s="33"/>
      <c r="F286" s="36">
        <f>F287+F288</f>
        <v>3320263</v>
      </c>
      <c r="G286" s="14"/>
    </row>
    <row r="287" spans="1:7" s="1" customFormat="1" ht="12.75">
      <c r="A287" s="74" t="s">
        <v>245</v>
      </c>
      <c r="B287" s="33" t="s">
        <v>313</v>
      </c>
      <c r="C287" s="33" t="s">
        <v>465</v>
      </c>
      <c r="D287" s="33" t="s">
        <v>451</v>
      </c>
      <c r="E287" s="33" t="s">
        <v>452</v>
      </c>
      <c r="F287" s="36">
        <v>2550125</v>
      </c>
      <c r="G287" s="14"/>
    </row>
    <row r="288" spans="1:7" s="1" customFormat="1" ht="22.5">
      <c r="A288" s="74" t="s">
        <v>246</v>
      </c>
      <c r="B288" s="33" t="s">
        <v>313</v>
      </c>
      <c r="C288" s="33" t="s">
        <v>243</v>
      </c>
      <c r="D288" s="33" t="s">
        <v>451</v>
      </c>
      <c r="E288" s="33" t="s">
        <v>452</v>
      </c>
      <c r="F288" s="36">
        <v>770138</v>
      </c>
      <c r="G288" s="14"/>
    </row>
    <row r="289" spans="1:7" s="1" customFormat="1" ht="33.75">
      <c r="A289" s="49" t="s">
        <v>33</v>
      </c>
      <c r="B289" s="33" t="s">
        <v>314</v>
      </c>
      <c r="C289" s="33"/>
      <c r="D289" s="33"/>
      <c r="E289" s="33"/>
      <c r="F289" s="36">
        <f>SUM(F290:F294)</f>
        <v>11993984</v>
      </c>
      <c r="G289" s="14"/>
    </row>
    <row r="290" spans="1:7" s="1" customFormat="1" ht="12.75">
      <c r="A290" s="74" t="s">
        <v>430</v>
      </c>
      <c r="B290" s="33" t="s">
        <v>314</v>
      </c>
      <c r="C290" s="33" t="s">
        <v>481</v>
      </c>
      <c r="D290" s="33" t="s">
        <v>451</v>
      </c>
      <c r="E290" s="33" t="s">
        <v>452</v>
      </c>
      <c r="F290" s="36">
        <v>7556900</v>
      </c>
      <c r="G290" s="14"/>
    </row>
    <row r="291" spans="1:7" s="1" customFormat="1" ht="12.75">
      <c r="A291" s="50" t="s">
        <v>483</v>
      </c>
      <c r="B291" s="33" t="s">
        <v>314</v>
      </c>
      <c r="C291" s="33" t="s">
        <v>482</v>
      </c>
      <c r="D291" s="33" t="s">
        <v>451</v>
      </c>
      <c r="E291" s="33" t="s">
        <v>452</v>
      </c>
      <c r="F291" s="36">
        <v>4500</v>
      </c>
      <c r="G291" s="14"/>
    </row>
    <row r="292" spans="1:7" s="1" customFormat="1" ht="22.5">
      <c r="A292" s="74" t="s">
        <v>431</v>
      </c>
      <c r="B292" s="33" t="s">
        <v>314</v>
      </c>
      <c r="C292" s="33" t="s">
        <v>429</v>
      </c>
      <c r="D292" s="33" t="s">
        <v>451</v>
      </c>
      <c r="E292" s="33" t="s">
        <v>452</v>
      </c>
      <c r="F292" s="36">
        <v>2282184</v>
      </c>
      <c r="G292" s="14"/>
    </row>
    <row r="293" spans="1:7" s="1" customFormat="1" ht="12.75">
      <c r="A293" s="49" t="s">
        <v>493</v>
      </c>
      <c r="B293" s="33" t="s">
        <v>314</v>
      </c>
      <c r="C293" s="33" t="s">
        <v>492</v>
      </c>
      <c r="D293" s="33" t="s">
        <v>451</v>
      </c>
      <c r="E293" s="33" t="s">
        <v>452</v>
      </c>
      <c r="F293" s="36">
        <v>687800</v>
      </c>
      <c r="G293" s="14"/>
    </row>
    <row r="294" spans="1:7" s="1" customFormat="1" ht="12.75">
      <c r="A294" s="49" t="s">
        <v>284</v>
      </c>
      <c r="B294" s="33" t="s">
        <v>314</v>
      </c>
      <c r="C294" s="33" t="s">
        <v>468</v>
      </c>
      <c r="D294" s="33" t="s">
        <v>451</v>
      </c>
      <c r="E294" s="33" t="s">
        <v>452</v>
      </c>
      <c r="F294" s="36">
        <v>1462600</v>
      </c>
      <c r="G294" s="14"/>
    </row>
    <row r="295" spans="1:7" s="1" customFormat="1" ht="12.75">
      <c r="A295" s="49" t="s">
        <v>18</v>
      </c>
      <c r="B295" s="33" t="s">
        <v>315</v>
      </c>
      <c r="C295" s="33"/>
      <c r="D295" s="33"/>
      <c r="E295" s="33"/>
      <c r="F295" s="36">
        <f>F296+F297</f>
        <v>127700</v>
      </c>
      <c r="G295" s="14"/>
    </row>
    <row r="296" spans="1:7" s="1" customFormat="1" ht="12.75">
      <c r="A296" s="49" t="s">
        <v>472</v>
      </c>
      <c r="B296" s="33" t="s">
        <v>316</v>
      </c>
      <c r="C296" s="33" t="s">
        <v>469</v>
      </c>
      <c r="D296" s="33" t="s">
        <v>451</v>
      </c>
      <c r="E296" s="33" t="s">
        <v>452</v>
      </c>
      <c r="F296" s="36">
        <v>88100</v>
      </c>
      <c r="G296" s="14"/>
    </row>
    <row r="297" spans="1:7" s="1" customFormat="1" ht="12.75">
      <c r="A297" s="49" t="s">
        <v>414</v>
      </c>
      <c r="B297" s="33" t="s">
        <v>316</v>
      </c>
      <c r="C297" s="33" t="s">
        <v>471</v>
      </c>
      <c r="D297" s="33" t="s">
        <v>451</v>
      </c>
      <c r="E297" s="33" t="s">
        <v>452</v>
      </c>
      <c r="F297" s="36">
        <v>39600</v>
      </c>
      <c r="G297" s="14"/>
    </row>
    <row r="298" spans="1:7" s="1" customFormat="1" ht="22.5">
      <c r="A298" s="89" t="s">
        <v>356</v>
      </c>
      <c r="B298" s="33" t="s">
        <v>382</v>
      </c>
      <c r="C298" s="33"/>
      <c r="D298" s="33"/>
      <c r="E298" s="33"/>
      <c r="F298" s="36">
        <f>F299+F306+F313</f>
        <v>18405760</v>
      </c>
      <c r="G298" s="14"/>
    </row>
    <row r="299" spans="1:7" s="1" customFormat="1" ht="29.25" customHeight="1">
      <c r="A299" s="51" t="s">
        <v>20</v>
      </c>
      <c r="B299" s="33" t="s">
        <v>383</v>
      </c>
      <c r="C299" s="33"/>
      <c r="D299" s="33"/>
      <c r="E299" s="33"/>
      <c r="F299" s="36">
        <f>F300+F303</f>
        <v>2783920</v>
      </c>
      <c r="G299" s="14"/>
    </row>
    <row r="300" spans="1:7" s="1" customFormat="1" ht="22.5">
      <c r="A300" s="49" t="s">
        <v>274</v>
      </c>
      <c r="B300" s="33" t="s">
        <v>579</v>
      </c>
      <c r="C300" s="33"/>
      <c r="D300" s="33"/>
      <c r="E300" s="33"/>
      <c r="F300" s="36">
        <f>F301+F302</f>
        <v>2586900</v>
      </c>
      <c r="G300" s="14"/>
    </row>
    <row r="301" spans="1:7" s="1" customFormat="1" ht="12.75">
      <c r="A301" s="49" t="s">
        <v>284</v>
      </c>
      <c r="B301" s="33" t="s">
        <v>579</v>
      </c>
      <c r="C301" s="33" t="s">
        <v>468</v>
      </c>
      <c r="D301" s="33" t="s">
        <v>451</v>
      </c>
      <c r="E301" s="33" t="s">
        <v>442</v>
      </c>
      <c r="F301" s="36">
        <v>1612590</v>
      </c>
      <c r="G301" s="14"/>
    </row>
    <row r="302" spans="1:7" s="1" customFormat="1" ht="22.5">
      <c r="A302" s="49" t="s">
        <v>381</v>
      </c>
      <c r="B302" s="33" t="s">
        <v>579</v>
      </c>
      <c r="C302" s="33" t="s">
        <v>477</v>
      </c>
      <c r="D302" s="33" t="s">
        <v>451</v>
      </c>
      <c r="E302" s="33" t="s">
        <v>442</v>
      </c>
      <c r="F302" s="36">
        <v>974310</v>
      </c>
      <c r="G302" s="14"/>
    </row>
    <row r="303" spans="1:7" s="1" customFormat="1" ht="45">
      <c r="A303" s="55" t="s">
        <v>273</v>
      </c>
      <c r="B303" s="33" t="s">
        <v>580</v>
      </c>
      <c r="C303" s="33"/>
      <c r="D303" s="33"/>
      <c r="E303" s="33"/>
      <c r="F303" s="36">
        <f>F304+F305</f>
        <v>197020</v>
      </c>
      <c r="G303" s="14"/>
    </row>
    <row r="304" spans="1:7" s="1" customFormat="1" ht="12.75">
      <c r="A304" s="49" t="s">
        <v>285</v>
      </c>
      <c r="B304" s="33" t="s">
        <v>580</v>
      </c>
      <c r="C304" s="33" t="s">
        <v>468</v>
      </c>
      <c r="D304" s="33" t="s">
        <v>451</v>
      </c>
      <c r="E304" s="33" t="s">
        <v>442</v>
      </c>
      <c r="F304" s="36">
        <v>108910</v>
      </c>
      <c r="G304" s="14"/>
    </row>
    <row r="305" spans="1:7" s="1" customFormat="1" ht="22.5">
      <c r="A305" s="49" t="s">
        <v>381</v>
      </c>
      <c r="B305" s="33" t="s">
        <v>580</v>
      </c>
      <c r="C305" s="33" t="s">
        <v>477</v>
      </c>
      <c r="D305" s="33" t="s">
        <v>451</v>
      </c>
      <c r="E305" s="33" t="s">
        <v>442</v>
      </c>
      <c r="F305" s="36">
        <v>88110</v>
      </c>
      <c r="G305" s="14"/>
    </row>
    <row r="306" spans="1:7" s="1" customFormat="1" ht="22.5">
      <c r="A306" s="49" t="s">
        <v>376</v>
      </c>
      <c r="B306" s="33" t="s">
        <v>384</v>
      </c>
      <c r="C306" s="33"/>
      <c r="D306" s="33"/>
      <c r="E306" s="33"/>
      <c r="F306" s="36">
        <f>F307+F309+F311</f>
        <v>2679020</v>
      </c>
      <c r="G306" s="14"/>
    </row>
    <row r="307" spans="1:7" s="1" customFormat="1" ht="22.5">
      <c r="A307" s="74" t="s">
        <v>385</v>
      </c>
      <c r="B307" s="33" t="s">
        <v>581</v>
      </c>
      <c r="C307" s="33"/>
      <c r="D307" s="33"/>
      <c r="E307" s="33"/>
      <c r="F307" s="36">
        <f>F308</f>
        <v>1694830</v>
      </c>
      <c r="G307" s="14"/>
    </row>
    <row r="308" spans="1:7" s="1" customFormat="1" ht="22.5">
      <c r="A308" s="49" t="s">
        <v>381</v>
      </c>
      <c r="B308" s="33" t="s">
        <v>581</v>
      </c>
      <c r="C308" s="33" t="s">
        <v>477</v>
      </c>
      <c r="D308" s="33" t="s">
        <v>451</v>
      </c>
      <c r="E308" s="33" t="s">
        <v>442</v>
      </c>
      <c r="F308" s="36">
        <v>1694830</v>
      </c>
      <c r="G308" s="14"/>
    </row>
    <row r="309" spans="1:7" s="1" customFormat="1" ht="45">
      <c r="A309" s="90" t="s">
        <v>359</v>
      </c>
      <c r="B309" s="33" t="s">
        <v>582</v>
      </c>
      <c r="C309" s="33"/>
      <c r="D309" s="33"/>
      <c r="E309" s="33"/>
      <c r="F309" s="36">
        <f>F310</f>
        <v>152590</v>
      </c>
      <c r="G309" s="14"/>
    </row>
    <row r="310" spans="1:7" s="1" customFormat="1" ht="22.5">
      <c r="A310" s="49" t="s">
        <v>381</v>
      </c>
      <c r="B310" s="33" t="s">
        <v>582</v>
      </c>
      <c r="C310" s="33" t="s">
        <v>477</v>
      </c>
      <c r="D310" s="33" t="s">
        <v>451</v>
      </c>
      <c r="E310" s="33" t="s">
        <v>442</v>
      </c>
      <c r="F310" s="36">
        <v>152590</v>
      </c>
      <c r="G310" s="14"/>
    </row>
    <row r="311" spans="1:7" s="1" customFormat="1" ht="12.75">
      <c r="A311" s="49" t="s">
        <v>386</v>
      </c>
      <c r="B311" s="33" t="s">
        <v>387</v>
      </c>
      <c r="C311" s="33"/>
      <c r="D311" s="33"/>
      <c r="E311" s="33"/>
      <c r="F311" s="36">
        <f>F312</f>
        <v>831600</v>
      </c>
      <c r="G311" s="14"/>
    </row>
    <row r="312" spans="1:7" s="1" customFormat="1" ht="22.5">
      <c r="A312" s="49" t="s">
        <v>381</v>
      </c>
      <c r="B312" s="33" t="s">
        <v>387</v>
      </c>
      <c r="C312" s="33" t="s">
        <v>477</v>
      </c>
      <c r="D312" s="33" t="s">
        <v>451</v>
      </c>
      <c r="E312" s="33" t="s">
        <v>442</v>
      </c>
      <c r="F312" s="36">
        <v>831600</v>
      </c>
      <c r="G312" s="14"/>
    </row>
    <row r="313" spans="1:7" s="1" customFormat="1" ht="12.75">
      <c r="A313" s="49" t="s">
        <v>497</v>
      </c>
      <c r="B313" s="33" t="s">
        <v>390</v>
      </c>
      <c r="C313" s="33"/>
      <c r="D313" s="33"/>
      <c r="E313" s="33"/>
      <c r="F313" s="36">
        <f>F314+F316+F318</f>
        <v>12942820</v>
      </c>
      <c r="G313" s="14"/>
    </row>
    <row r="314" spans="1:7" s="1" customFormat="1" ht="22.5">
      <c r="A314" s="74" t="s">
        <v>385</v>
      </c>
      <c r="B314" s="33" t="s">
        <v>583</v>
      </c>
      <c r="C314" s="33"/>
      <c r="D314" s="33"/>
      <c r="E314" s="33"/>
      <c r="F314" s="36">
        <f>F315</f>
        <v>2805170</v>
      </c>
      <c r="G314" s="14"/>
    </row>
    <row r="315" spans="1:7" s="1" customFormat="1" ht="12.75">
      <c r="A315" s="49" t="s">
        <v>285</v>
      </c>
      <c r="B315" s="33" t="s">
        <v>583</v>
      </c>
      <c r="C315" s="33" t="s">
        <v>468</v>
      </c>
      <c r="D315" s="33" t="s">
        <v>451</v>
      </c>
      <c r="E315" s="33" t="s">
        <v>442</v>
      </c>
      <c r="F315" s="36">
        <v>2805170</v>
      </c>
      <c r="G315" s="14"/>
    </row>
    <row r="316" spans="1:7" s="1" customFormat="1" ht="45">
      <c r="A316" s="90" t="s">
        <v>359</v>
      </c>
      <c r="B316" s="33" t="s">
        <v>584</v>
      </c>
      <c r="C316" s="33"/>
      <c r="D316" s="33"/>
      <c r="E316" s="33"/>
      <c r="F316" s="36">
        <f>F317</f>
        <v>188610</v>
      </c>
      <c r="G316" s="14"/>
    </row>
    <row r="317" spans="1:7" s="1" customFormat="1" ht="12.75">
      <c r="A317" s="49" t="s">
        <v>285</v>
      </c>
      <c r="B317" s="33" t="s">
        <v>584</v>
      </c>
      <c r="C317" s="33" t="s">
        <v>468</v>
      </c>
      <c r="D317" s="33" t="s">
        <v>451</v>
      </c>
      <c r="E317" s="33" t="s">
        <v>442</v>
      </c>
      <c r="F317" s="36">
        <v>188610</v>
      </c>
      <c r="G317" s="14"/>
    </row>
    <row r="318" spans="1:7" s="1" customFormat="1" ht="12.75">
      <c r="A318" s="49" t="s">
        <v>497</v>
      </c>
      <c r="B318" s="33" t="s">
        <v>391</v>
      </c>
      <c r="C318" s="33"/>
      <c r="D318" s="33"/>
      <c r="E318" s="33"/>
      <c r="F318" s="36">
        <f>F319+F321+F323</f>
        <v>9949040</v>
      </c>
      <c r="G318" s="14"/>
    </row>
    <row r="319" spans="1:7" s="1" customFormat="1" ht="12.75">
      <c r="A319" s="49" t="s">
        <v>386</v>
      </c>
      <c r="B319" s="33" t="s">
        <v>391</v>
      </c>
      <c r="C319" s="33"/>
      <c r="D319" s="33"/>
      <c r="E319" s="33"/>
      <c r="F319" s="36">
        <f>F320</f>
        <v>1897560</v>
      </c>
      <c r="G319" s="14"/>
    </row>
    <row r="320" spans="1:7" s="1" customFormat="1" ht="12.75">
      <c r="A320" s="49" t="s">
        <v>285</v>
      </c>
      <c r="B320" s="33" t="s">
        <v>391</v>
      </c>
      <c r="C320" s="33" t="s">
        <v>468</v>
      </c>
      <c r="D320" s="33" t="s">
        <v>451</v>
      </c>
      <c r="E320" s="33" t="s">
        <v>442</v>
      </c>
      <c r="F320" s="36">
        <v>1897560</v>
      </c>
      <c r="G320" s="14"/>
    </row>
    <row r="321" spans="1:7" s="1" customFormat="1" ht="22.5">
      <c r="A321" s="49" t="s">
        <v>388</v>
      </c>
      <c r="B321" s="33" t="s">
        <v>392</v>
      </c>
      <c r="C321" s="33"/>
      <c r="D321" s="33"/>
      <c r="E321" s="33"/>
      <c r="F321" s="36">
        <f>F322</f>
        <v>4397480</v>
      </c>
      <c r="G321" s="14"/>
    </row>
    <row r="322" spans="1:7" s="1" customFormat="1" ht="12.75">
      <c r="A322" s="49" t="s">
        <v>285</v>
      </c>
      <c r="B322" s="33" t="s">
        <v>392</v>
      </c>
      <c r="C322" s="33" t="s">
        <v>468</v>
      </c>
      <c r="D322" s="33" t="s">
        <v>451</v>
      </c>
      <c r="E322" s="33" t="s">
        <v>442</v>
      </c>
      <c r="F322" s="36">
        <v>4397480</v>
      </c>
      <c r="G322" s="14"/>
    </row>
    <row r="323" spans="1:7" s="1" customFormat="1" ht="12.75">
      <c r="A323" s="49" t="s">
        <v>389</v>
      </c>
      <c r="B323" s="33" t="s">
        <v>393</v>
      </c>
      <c r="C323" s="33"/>
      <c r="D323" s="33"/>
      <c r="E323" s="33"/>
      <c r="F323" s="36">
        <f>F324</f>
        <v>3654000</v>
      </c>
      <c r="G323" s="14"/>
    </row>
    <row r="324" spans="1:7" s="1" customFormat="1" ht="12.75">
      <c r="A324" s="49" t="s">
        <v>285</v>
      </c>
      <c r="B324" s="33" t="s">
        <v>393</v>
      </c>
      <c r="C324" s="33" t="s">
        <v>468</v>
      </c>
      <c r="D324" s="33" t="s">
        <v>451</v>
      </c>
      <c r="E324" s="33" t="s">
        <v>442</v>
      </c>
      <c r="F324" s="36">
        <v>3654000</v>
      </c>
      <c r="G324" s="14"/>
    </row>
    <row r="325" spans="1:7" s="1" customFormat="1" ht="22.5">
      <c r="A325" s="73" t="s">
        <v>13</v>
      </c>
      <c r="B325" s="27" t="s">
        <v>67</v>
      </c>
      <c r="C325" s="28"/>
      <c r="D325" s="28"/>
      <c r="E325" s="28"/>
      <c r="F325" s="29">
        <f>F326+F339+F358</f>
        <v>742767349</v>
      </c>
      <c r="G325" s="14"/>
    </row>
    <row r="326" spans="1:7" s="1" customFormat="1" ht="12.75">
      <c r="A326" s="91" t="s">
        <v>399</v>
      </c>
      <c r="B326" s="30" t="s">
        <v>357</v>
      </c>
      <c r="C326" s="28"/>
      <c r="D326" s="52"/>
      <c r="E326" s="28"/>
      <c r="F326" s="31">
        <f>F327+F330+F334+F336</f>
        <v>56674600</v>
      </c>
      <c r="G326" s="23"/>
    </row>
    <row r="327" spans="1:7" s="1" customFormat="1" ht="22.5">
      <c r="A327" s="51" t="s">
        <v>20</v>
      </c>
      <c r="B327" s="30" t="s">
        <v>358</v>
      </c>
      <c r="C327" s="28"/>
      <c r="D327" s="52"/>
      <c r="E327" s="28"/>
      <c r="F327" s="31">
        <f>F328</f>
        <v>726880</v>
      </c>
      <c r="G327" s="14"/>
    </row>
    <row r="328" spans="1:7" s="1" customFormat="1" ht="45">
      <c r="A328" s="55" t="s">
        <v>273</v>
      </c>
      <c r="B328" s="30" t="s">
        <v>585</v>
      </c>
      <c r="C328" s="28"/>
      <c r="D328" s="52"/>
      <c r="E328" s="28"/>
      <c r="F328" s="31">
        <f>F329</f>
        <v>726880</v>
      </c>
      <c r="G328" s="14"/>
    </row>
    <row r="329" spans="1:7" s="1" customFormat="1" ht="12.75">
      <c r="A329" s="49" t="s">
        <v>285</v>
      </c>
      <c r="B329" s="30" t="s">
        <v>585</v>
      </c>
      <c r="C329" s="32" t="s">
        <v>468</v>
      </c>
      <c r="D329" s="53" t="s">
        <v>451</v>
      </c>
      <c r="E329" s="32" t="s">
        <v>441</v>
      </c>
      <c r="F329" s="31">
        <v>726880</v>
      </c>
      <c r="G329" s="14"/>
    </row>
    <row r="330" spans="1:7" s="1" customFormat="1" ht="45">
      <c r="A330" s="55" t="s">
        <v>113</v>
      </c>
      <c r="B330" s="30" t="s">
        <v>394</v>
      </c>
      <c r="C330" s="32"/>
      <c r="D330" s="53"/>
      <c r="E330" s="32"/>
      <c r="F330" s="31">
        <f>F331</f>
        <v>10998930</v>
      </c>
      <c r="G330" s="14"/>
    </row>
    <row r="331" spans="1:7" s="1" customFormat="1" ht="45">
      <c r="A331" s="56" t="s">
        <v>514</v>
      </c>
      <c r="B331" s="30" t="s">
        <v>586</v>
      </c>
      <c r="C331" s="32"/>
      <c r="D331" s="53"/>
      <c r="E331" s="32"/>
      <c r="F331" s="31">
        <f>F332+F333</f>
        <v>10998930</v>
      </c>
      <c r="G331" s="14"/>
    </row>
    <row r="332" spans="1:7" s="1" customFormat="1" ht="12.75">
      <c r="A332" s="49" t="s">
        <v>284</v>
      </c>
      <c r="B332" s="30" t="s">
        <v>586</v>
      </c>
      <c r="C332" s="32" t="s">
        <v>468</v>
      </c>
      <c r="D332" s="53" t="s">
        <v>453</v>
      </c>
      <c r="E332" s="32" t="s">
        <v>446</v>
      </c>
      <c r="F332" s="31">
        <v>10490990</v>
      </c>
      <c r="G332" s="14"/>
    </row>
    <row r="333" spans="1:7" s="1" customFormat="1" ht="22.5">
      <c r="A333" s="49" t="s">
        <v>381</v>
      </c>
      <c r="B333" s="30" t="s">
        <v>586</v>
      </c>
      <c r="C333" s="32" t="s">
        <v>477</v>
      </c>
      <c r="D333" s="53" t="s">
        <v>453</v>
      </c>
      <c r="E333" s="32" t="s">
        <v>446</v>
      </c>
      <c r="F333" s="31">
        <v>507940</v>
      </c>
      <c r="G333" s="14"/>
    </row>
    <row r="334" spans="1:7" s="1" customFormat="1" ht="45">
      <c r="A334" s="55" t="s">
        <v>359</v>
      </c>
      <c r="B334" s="30" t="s">
        <v>587</v>
      </c>
      <c r="C334" s="32"/>
      <c r="D334" s="53"/>
      <c r="E334" s="32"/>
      <c r="F334" s="31">
        <f>F335</f>
        <v>1258800</v>
      </c>
      <c r="G334" s="14"/>
    </row>
    <row r="335" spans="1:7" s="1" customFormat="1" ht="12.75">
      <c r="A335" s="49" t="s">
        <v>285</v>
      </c>
      <c r="B335" s="30" t="s">
        <v>587</v>
      </c>
      <c r="C335" s="32" t="s">
        <v>468</v>
      </c>
      <c r="D335" s="53" t="s">
        <v>451</v>
      </c>
      <c r="E335" s="32" t="s">
        <v>441</v>
      </c>
      <c r="F335" s="31">
        <v>1258800</v>
      </c>
      <c r="G335" s="14"/>
    </row>
    <row r="336" spans="1:7" s="1" customFormat="1" ht="12.75">
      <c r="A336" s="49" t="s">
        <v>363</v>
      </c>
      <c r="B336" s="30" t="s">
        <v>362</v>
      </c>
      <c r="C336" s="32"/>
      <c r="D336" s="53"/>
      <c r="E336" s="32"/>
      <c r="F336" s="31">
        <f>F337+F338</f>
        <v>43689990</v>
      </c>
      <c r="G336" s="14"/>
    </row>
    <row r="337" spans="1:7" s="1" customFormat="1" ht="12.75">
      <c r="A337" s="49" t="s">
        <v>285</v>
      </c>
      <c r="B337" s="30" t="s">
        <v>362</v>
      </c>
      <c r="C337" s="32" t="s">
        <v>468</v>
      </c>
      <c r="D337" s="53" t="s">
        <v>451</v>
      </c>
      <c r="E337" s="32" t="s">
        <v>441</v>
      </c>
      <c r="F337" s="31">
        <v>15249470</v>
      </c>
      <c r="G337" s="14"/>
    </row>
    <row r="338" spans="1:7" s="1" customFormat="1" ht="22.5">
      <c r="A338" s="49" t="s">
        <v>365</v>
      </c>
      <c r="B338" s="30" t="s">
        <v>364</v>
      </c>
      <c r="C338" s="32" t="s">
        <v>468</v>
      </c>
      <c r="D338" s="53" t="s">
        <v>451</v>
      </c>
      <c r="E338" s="32" t="s">
        <v>441</v>
      </c>
      <c r="F338" s="31">
        <v>28440520</v>
      </c>
      <c r="G338" s="14"/>
    </row>
    <row r="339" spans="1:7" s="1" customFormat="1" ht="22.5">
      <c r="A339" s="61" t="s">
        <v>366</v>
      </c>
      <c r="B339" s="30" t="s">
        <v>367</v>
      </c>
      <c r="C339" s="32"/>
      <c r="D339" s="53"/>
      <c r="E339" s="32"/>
      <c r="F339" s="31">
        <f>F340+F349+F351</f>
        <v>388993749</v>
      </c>
      <c r="G339" s="23"/>
    </row>
    <row r="340" spans="1:7" s="1" customFormat="1" ht="45">
      <c r="A340" s="55" t="s">
        <v>113</v>
      </c>
      <c r="B340" s="35" t="s">
        <v>368</v>
      </c>
      <c r="C340" s="28"/>
      <c r="D340" s="52"/>
      <c r="E340" s="28"/>
      <c r="F340" s="31">
        <f>F341+F345+F347</f>
        <v>242582770</v>
      </c>
      <c r="G340" s="14"/>
    </row>
    <row r="341" spans="1:7" s="1" customFormat="1" ht="33.75">
      <c r="A341" s="51" t="s">
        <v>508</v>
      </c>
      <c r="B341" s="35" t="s">
        <v>588</v>
      </c>
      <c r="C341" s="33"/>
      <c r="D341" s="54"/>
      <c r="E341" s="33"/>
      <c r="F341" s="31">
        <f>F342+F344+F343</f>
        <v>238377200</v>
      </c>
      <c r="G341" s="14"/>
    </row>
    <row r="342" spans="1:7" s="1" customFormat="1" ht="12.75">
      <c r="A342" s="50" t="s">
        <v>430</v>
      </c>
      <c r="B342" s="35" t="s">
        <v>588</v>
      </c>
      <c r="C342" s="33" t="s">
        <v>481</v>
      </c>
      <c r="D342" s="54" t="s">
        <v>451</v>
      </c>
      <c r="E342" s="33" t="s">
        <v>441</v>
      </c>
      <c r="F342" s="31">
        <v>158500000</v>
      </c>
      <c r="G342" s="17"/>
    </row>
    <row r="343" spans="1:7" s="1" customFormat="1" ht="22.5">
      <c r="A343" s="50" t="s">
        <v>431</v>
      </c>
      <c r="B343" s="35" t="s">
        <v>588</v>
      </c>
      <c r="C343" s="33" t="s">
        <v>429</v>
      </c>
      <c r="D343" s="54" t="s">
        <v>451</v>
      </c>
      <c r="E343" s="33" t="s">
        <v>441</v>
      </c>
      <c r="F343" s="31">
        <v>47936000</v>
      </c>
      <c r="G343" s="17"/>
    </row>
    <row r="344" spans="1:7" s="1" customFormat="1" ht="12.75">
      <c r="A344" s="49" t="s">
        <v>285</v>
      </c>
      <c r="B344" s="35" t="s">
        <v>588</v>
      </c>
      <c r="C344" s="32" t="s">
        <v>468</v>
      </c>
      <c r="D344" s="32" t="s">
        <v>451</v>
      </c>
      <c r="E344" s="32" t="s">
        <v>441</v>
      </c>
      <c r="F344" s="31">
        <v>31941200</v>
      </c>
      <c r="G344" s="14"/>
    </row>
    <row r="345" spans="1:7" s="1" customFormat="1" ht="22.5">
      <c r="A345" s="49" t="s">
        <v>480</v>
      </c>
      <c r="B345" s="35" t="s">
        <v>589</v>
      </c>
      <c r="C345" s="33"/>
      <c r="D345" s="54"/>
      <c r="E345" s="33"/>
      <c r="F345" s="31">
        <f>F346</f>
        <v>3749500</v>
      </c>
      <c r="G345" s="17"/>
    </row>
    <row r="346" spans="1:7" s="1" customFormat="1" ht="22.5">
      <c r="A346" s="49" t="s">
        <v>413</v>
      </c>
      <c r="B346" s="35" t="s">
        <v>589</v>
      </c>
      <c r="C346" s="33" t="s">
        <v>361</v>
      </c>
      <c r="D346" s="54" t="s">
        <v>451</v>
      </c>
      <c r="E346" s="33" t="s">
        <v>441</v>
      </c>
      <c r="F346" s="31">
        <v>3749500</v>
      </c>
      <c r="G346" s="17"/>
    </row>
    <row r="347" spans="1:7" s="1" customFormat="1" ht="45">
      <c r="A347" s="56" t="s">
        <v>514</v>
      </c>
      <c r="B347" s="30" t="s">
        <v>590</v>
      </c>
      <c r="C347" s="33"/>
      <c r="D347" s="54"/>
      <c r="E347" s="33"/>
      <c r="F347" s="31">
        <f>F348</f>
        <v>456070</v>
      </c>
      <c r="G347" s="17"/>
    </row>
    <row r="348" spans="1:7" s="1" customFormat="1" ht="22.5">
      <c r="A348" s="49" t="s">
        <v>413</v>
      </c>
      <c r="B348" s="30" t="s">
        <v>590</v>
      </c>
      <c r="C348" s="33" t="s">
        <v>361</v>
      </c>
      <c r="D348" s="53" t="s">
        <v>453</v>
      </c>
      <c r="E348" s="32" t="s">
        <v>446</v>
      </c>
      <c r="F348" s="31">
        <v>456070</v>
      </c>
      <c r="G348" s="17"/>
    </row>
    <row r="349" spans="1:7" s="1" customFormat="1" ht="12.75">
      <c r="A349" s="46" t="s">
        <v>18</v>
      </c>
      <c r="B349" s="35" t="s">
        <v>369</v>
      </c>
      <c r="C349" s="28"/>
      <c r="D349" s="33"/>
      <c r="E349" s="33"/>
      <c r="F349" s="31">
        <f>F350</f>
        <v>17335000</v>
      </c>
      <c r="G349" s="14"/>
    </row>
    <row r="350" spans="1:7" s="1" customFormat="1" ht="22.5">
      <c r="A350" s="49" t="s">
        <v>208</v>
      </c>
      <c r="B350" s="35" t="s">
        <v>370</v>
      </c>
      <c r="C350" s="32" t="s">
        <v>469</v>
      </c>
      <c r="D350" s="32" t="s">
        <v>451</v>
      </c>
      <c r="E350" s="32" t="s">
        <v>441</v>
      </c>
      <c r="F350" s="31">
        <v>17335000</v>
      </c>
      <c r="G350" s="18"/>
    </row>
    <row r="351" spans="1:7" s="1" customFormat="1" ht="12.75">
      <c r="A351" s="49" t="s">
        <v>497</v>
      </c>
      <c r="B351" s="35" t="s">
        <v>371</v>
      </c>
      <c r="C351" s="32"/>
      <c r="D351" s="32"/>
      <c r="E351" s="32"/>
      <c r="F351" s="31">
        <f>F352</f>
        <v>129075979</v>
      </c>
      <c r="G351" s="14"/>
    </row>
    <row r="352" spans="1:7" s="1" customFormat="1" ht="12.75">
      <c r="A352" s="51" t="s">
        <v>397</v>
      </c>
      <c r="B352" s="35" t="s">
        <v>372</v>
      </c>
      <c r="C352" s="32"/>
      <c r="D352" s="32"/>
      <c r="E352" s="32"/>
      <c r="F352" s="31">
        <f>SUM(F353:F357)</f>
        <v>129075979</v>
      </c>
      <c r="G352" s="14"/>
    </row>
    <row r="353" spans="1:7" s="1" customFormat="1" ht="12.75">
      <c r="A353" s="50" t="s">
        <v>430</v>
      </c>
      <c r="B353" s="35" t="s">
        <v>372</v>
      </c>
      <c r="C353" s="33" t="s">
        <v>481</v>
      </c>
      <c r="D353" s="54" t="s">
        <v>451</v>
      </c>
      <c r="E353" s="33" t="s">
        <v>441</v>
      </c>
      <c r="F353" s="31">
        <v>64058970</v>
      </c>
      <c r="G353" s="14"/>
    </row>
    <row r="354" spans="1:7" s="1" customFormat="1" ht="12.75">
      <c r="A354" s="57" t="s">
        <v>483</v>
      </c>
      <c r="B354" s="35" t="s">
        <v>372</v>
      </c>
      <c r="C354" s="33" t="s">
        <v>482</v>
      </c>
      <c r="D354" s="54" t="s">
        <v>451</v>
      </c>
      <c r="E354" s="33" t="s">
        <v>441</v>
      </c>
      <c r="F354" s="31">
        <v>55000</v>
      </c>
      <c r="G354" s="14"/>
    </row>
    <row r="355" spans="1:7" s="1" customFormat="1" ht="22.5">
      <c r="A355" s="50" t="s">
        <v>431</v>
      </c>
      <c r="B355" s="35" t="s">
        <v>372</v>
      </c>
      <c r="C355" s="33" t="s">
        <v>429</v>
      </c>
      <c r="D355" s="54" t="s">
        <v>451</v>
      </c>
      <c r="E355" s="33" t="s">
        <v>441</v>
      </c>
      <c r="F355" s="31">
        <v>19345809</v>
      </c>
      <c r="G355" s="14"/>
    </row>
    <row r="356" spans="1:7" s="1" customFormat="1" ht="12.75">
      <c r="A356" s="51" t="s">
        <v>493</v>
      </c>
      <c r="B356" s="35" t="s">
        <v>372</v>
      </c>
      <c r="C356" s="32" t="s">
        <v>492</v>
      </c>
      <c r="D356" s="32" t="s">
        <v>451</v>
      </c>
      <c r="E356" s="32" t="s">
        <v>441</v>
      </c>
      <c r="F356" s="31">
        <v>2869100</v>
      </c>
      <c r="G356" s="23"/>
    </row>
    <row r="357" spans="1:7" s="1" customFormat="1" ht="12.75">
      <c r="A357" s="49" t="s">
        <v>285</v>
      </c>
      <c r="B357" s="35" t="s">
        <v>372</v>
      </c>
      <c r="C357" s="32" t="s">
        <v>468</v>
      </c>
      <c r="D357" s="32" t="s">
        <v>451</v>
      </c>
      <c r="E357" s="32" t="s">
        <v>441</v>
      </c>
      <c r="F357" s="36">
        <v>42747100</v>
      </c>
      <c r="G357" s="23"/>
    </row>
    <row r="358" spans="1:7" s="1" customFormat="1" ht="12.75">
      <c r="A358" s="61" t="s">
        <v>373</v>
      </c>
      <c r="B358" s="30" t="s">
        <v>374</v>
      </c>
      <c r="C358" s="32"/>
      <c r="D358" s="32"/>
      <c r="E358" s="32"/>
      <c r="F358" s="31">
        <f>F359+F362+F365</f>
        <v>297099000</v>
      </c>
      <c r="G358" s="14"/>
    </row>
    <row r="359" spans="1:7" s="1" customFormat="1" ht="12.75">
      <c r="A359" s="61" t="s">
        <v>1</v>
      </c>
      <c r="B359" s="30" t="s">
        <v>531</v>
      </c>
      <c r="C359" s="32"/>
      <c r="D359" s="32"/>
      <c r="E359" s="32"/>
      <c r="F359" s="31">
        <f>F360</f>
        <v>4000000</v>
      </c>
      <c r="G359" s="14"/>
    </row>
    <row r="360" spans="1:7" s="1" customFormat="1" ht="22.5">
      <c r="A360" s="61" t="s">
        <v>532</v>
      </c>
      <c r="B360" s="30" t="s">
        <v>375</v>
      </c>
      <c r="C360" s="39"/>
      <c r="D360" s="32"/>
      <c r="E360" s="32"/>
      <c r="F360" s="31">
        <f>F361</f>
        <v>4000000</v>
      </c>
      <c r="G360" s="14"/>
    </row>
    <row r="361" spans="1:7" s="1" customFormat="1" ht="12.75">
      <c r="A361" s="51" t="s">
        <v>284</v>
      </c>
      <c r="B361" s="30" t="s">
        <v>375</v>
      </c>
      <c r="C361" s="39">
        <v>244</v>
      </c>
      <c r="D361" s="32" t="s">
        <v>451</v>
      </c>
      <c r="E361" s="32" t="s">
        <v>441</v>
      </c>
      <c r="F361" s="31">
        <v>4000000</v>
      </c>
      <c r="G361" s="14"/>
    </row>
    <row r="362" spans="1:7" s="1" customFormat="1" ht="12.75">
      <c r="A362" s="46" t="s">
        <v>149</v>
      </c>
      <c r="B362" s="35" t="s">
        <v>395</v>
      </c>
      <c r="C362" s="28"/>
      <c r="D362" s="33"/>
      <c r="E362" s="33"/>
      <c r="F362" s="31">
        <f>F363</f>
        <v>9000000</v>
      </c>
      <c r="G362" s="14"/>
    </row>
    <row r="363" spans="1:7" s="1" customFormat="1" ht="12.75">
      <c r="A363" s="46" t="s">
        <v>107</v>
      </c>
      <c r="B363" s="35" t="s">
        <v>396</v>
      </c>
      <c r="C363" s="28"/>
      <c r="D363" s="33"/>
      <c r="E363" s="33"/>
      <c r="F363" s="31">
        <f>F364</f>
        <v>9000000</v>
      </c>
      <c r="G363" s="14"/>
    </row>
    <row r="364" spans="1:7" s="1" customFormat="1" ht="22.5">
      <c r="A364" s="49" t="s">
        <v>210</v>
      </c>
      <c r="B364" s="35" t="s">
        <v>396</v>
      </c>
      <c r="C364" s="32" t="s">
        <v>499</v>
      </c>
      <c r="D364" s="32" t="s">
        <v>451</v>
      </c>
      <c r="E364" s="32" t="s">
        <v>441</v>
      </c>
      <c r="F364" s="31">
        <v>9000000</v>
      </c>
      <c r="G364" s="14"/>
    </row>
    <row r="365" spans="1:7" s="1" customFormat="1" ht="22.5">
      <c r="A365" s="49" t="s">
        <v>592</v>
      </c>
      <c r="B365" s="30" t="s">
        <v>591</v>
      </c>
      <c r="C365" s="32"/>
      <c r="D365" s="32"/>
      <c r="E365" s="32"/>
      <c r="F365" s="31">
        <f>F366+F368+F370</f>
        <v>284099000</v>
      </c>
      <c r="G365" s="14"/>
    </row>
    <row r="366" spans="1:7" s="1" customFormat="1" ht="22.5">
      <c r="A366" s="49" t="s">
        <v>594</v>
      </c>
      <c r="B366" s="30" t="s">
        <v>593</v>
      </c>
      <c r="C366" s="32"/>
      <c r="D366" s="32"/>
      <c r="E366" s="32"/>
      <c r="F366" s="31">
        <f>F367</f>
        <v>1772000</v>
      </c>
      <c r="G366" s="14"/>
    </row>
    <row r="367" spans="1:7" s="1" customFormat="1" ht="24" customHeight="1">
      <c r="A367" s="49" t="s">
        <v>503</v>
      </c>
      <c r="B367" s="30" t="s">
        <v>593</v>
      </c>
      <c r="C367" s="32" t="s">
        <v>502</v>
      </c>
      <c r="D367" s="32" t="s">
        <v>451</v>
      </c>
      <c r="E367" s="32" t="s">
        <v>441</v>
      </c>
      <c r="F367" s="31">
        <v>1772000</v>
      </c>
      <c r="G367" s="14"/>
    </row>
    <row r="368" spans="1:7" s="1" customFormat="1" ht="33.75">
      <c r="A368" s="57" t="s">
        <v>596</v>
      </c>
      <c r="B368" s="30" t="s">
        <v>595</v>
      </c>
      <c r="C368" s="32"/>
      <c r="D368" s="32"/>
      <c r="E368" s="32"/>
      <c r="F368" s="31">
        <f>F369</f>
        <v>7375000</v>
      </c>
      <c r="G368" s="14"/>
    </row>
    <row r="369" spans="1:7" s="1" customFormat="1" ht="12.75">
      <c r="A369" s="51" t="s">
        <v>284</v>
      </c>
      <c r="B369" s="30" t="s">
        <v>595</v>
      </c>
      <c r="C369" s="32" t="s">
        <v>468</v>
      </c>
      <c r="D369" s="32" t="s">
        <v>451</v>
      </c>
      <c r="E369" s="32" t="s">
        <v>441</v>
      </c>
      <c r="F369" s="31">
        <v>7375000</v>
      </c>
      <c r="G369" s="14"/>
    </row>
    <row r="370" spans="1:7" s="1" customFormat="1" ht="15.75" customHeight="1">
      <c r="A370" s="57" t="s">
        <v>598</v>
      </c>
      <c r="B370" s="80" t="s">
        <v>597</v>
      </c>
      <c r="C370" s="32"/>
      <c r="D370" s="32"/>
      <c r="E370" s="32"/>
      <c r="F370" s="31">
        <f>F371</f>
        <v>274952000</v>
      </c>
      <c r="G370" s="14"/>
    </row>
    <row r="371" spans="1:7" s="1" customFormat="1" ht="22.5">
      <c r="A371" s="49" t="s">
        <v>210</v>
      </c>
      <c r="B371" s="80" t="s">
        <v>597</v>
      </c>
      <c r="C371" s="32" t="s">
        <v>499</v>
      </c>
      <c r="D371" s="32" t="s">
        <v>451</v>
      </c>
      <c r="E371" s="32" t="s">
        <v>441</v>
      </c>
      <c r="F371" s="31">
        <v>274952000</v>
      </c>
      <c r="G371" s="14"/>
    </row>
    <row r="372" spans="1:7" s="1" customFormat="1" ht="22.5">
      <c r="A372" s="58" t="s">
        <v>352</v>
      </c>
      <c r="B372" s="27" t="s">
        <v>65</v>
      </c>
      <c r="C372" s="28"/>
      <c r="D372" s="28"/>
      <c r="E372" s="28"/>
      <c r="F372" s="29">
        <f>F373+F380+F384+F390+F394+F398</f>
        <v>114326500</v>
      </c>
      <c r="G372" s="14"/>
    </row>
    <row r="373" spans="1:7" s="1" customFormat="1" ht="12.75">
      <c r="A373" s="49" t="s">
        <v>99</v>
      </c>
      <c r="B373" s="30" t="s">
        <v>98</v>
      </c>
      <c r="C373" s="28"/>
      <c r="D373" s="28"/>
      <c r="E373" s="28"/>
      <c r="F373" s="31">
        <f>F377+F374</f>
        <v>523000</v>
      </c>
      <c r="G373" s="14"/>
    </row>
    <row r="374" spans="1:7" s="1" customFormat="1" ht="12.75">
      <c r="A374" s="82" t="s">
        <v>16</v>
      </c>
      <c r="B374" s="26" t="s">
        <v>294</v>
      </c>
      <c r="C374" s="28"/>
      <c r="D374" s="28"/>
      <c r="E374" s="28"/>
      <c r="F374" s="31">
        <f>F375</f>
        <v>23000</v>
      </c>
      <c r="G374" s="14"/>
    </row>
    <row r="375" spans="1:7" s="1" customFormat="1" ht="12.75">
      <c r="A375" s="25" t="s">
        <v>107</v>
      </c>
      <c r="B375" s="26" t="s">
        <v>295</v>
      </c>
      <c r="C375" s="28"/>
      <c r="D375" s="28"/>
      <c r="E375" s="28"/>
      <c r="F375" s="31">
        <f>F376</f>
        <v>23000</v>
      </c>
      <c r="G375" s="14"/>
    </row>
    <row r="376" spans="1:7" s="1" customFormat="1" ht="12.75">
      <c r="A376" s="25" t="s">
        <v>475</v>
      </c>
      <c r="B376" s="26" t="s">
        <v>295</v>
      </c>
      <c r="C376" s="32" t="s">
        <v>474</v>
      </c>
      <c r="D376" s="26" t="s">
        <v>450</v>
      </c>
      <c r="E376" s="26" t="s">
        <v>446</v>
      </c>
      <c r="F376" s="31">
        <v>23000</v>
      </c>
      <c r="G376" s="14"/>
    </row>
    <row r="377" spans="1:7" s="1" customFormat="1" ht="12.75">
      <c r="A377" s="49" t="s">
        <v>497</v>
      </c>
      <c r="B377" s="30" t="s">
        <v>129</v>
      </c>
      <c r="C377" s="28"/>
      <c r="D377" s="28"/>
      <c r="E377" s="28"/>
      <c r="F377" s="31">
        <f>F378</f>
        <v>500000</v>
      </c>
      <c r="G377" s="14"/>
    </row>
    <row r="378" spans="1:7" s="1" customFormat="1" ht="12.75">
      <c r="A378" s="49" t="s">
        <v>211</v>
      </c>
      <c r="B378" s="30" t="s">
        <v>204</v>
      </c>
      <c r="C378" s="28"/>
      <c r="D378" s="28"/>
      <c r="E378" s="28"/>
      <c r="F378" s="31">
        <f>F379</f>
        <v>500000</v>
      </c>
      <c r="G378" s="14"/>
    </row>
    <row r="379" spans="1:7" s="1" customFormat="1" ht="12.75">
      <c r="A379" s="51" t="s">
        <v>285</v>
      </c>
      <c r="B379" s="30" t="s">
        <v>204</v>
      </c>
      <c r="C379" s="39">
        <v>244</v>
      </c>
      <c r="D379" s="32" t="s">
        <v>451</v>
      </c>
      <c r="E379" s="32" t="s">
        <v>442</v>
      </c>
      <c r="F379" s="31">
        <v>500000</v>
      </c>
      <c r="G379" s="14"/>
    </row>
    <row r="380" spans="1:7" s="1" customFormat="1" ht="12.75">
      <c r="A380" s="49" t="s">
        <v>100</v>
      </c>
      <c r="B380" s="30" t="s">
        <v>101</v>
      </c>
      <c r="C380" s="28"/>
      <c r="D380" s="28"/>
      <c r="E380" s="28"/>
      <c r="F380" s="31">
        <f>F381</f>
        <v>200000</v>
      </c>
      <c r="G380" s="14"/>
    </row>
    <row r="381" spans="1:7" s="1" customFormat="1" ht="12.75">
      <c r="A381" s="49" t="s">
        <v>497</v>
      </c>
      <c r="B381" s="30" t="s">
        <v>174</v>
      </c>
      <c r="C381" s="28"/>
      <c r="D381" s="28"/>
      <c r="E381" s="28"/>
      <c r="F381" s="31">
        <f>F382</f>
        <v>200000</v>
      </c>
      <c r="G381" s="14"/>
    </row>
    <row r="382" spans="1:7" s="1" customFormat="1" ht="12.75">
      <c r="A382" s="49" t="s">
        <v>212</v>
      </c>
      <c r="B382" s="30" t="s">
        <v>205</v>
      </c>
      <c r="C382" s="28"/>
      <c r="D382" s="28"/>
      <c r="E382" s="28"/>
      <c r="F382" s="31">
        <f>F383</f>
        <v>200000</v>
      </c>
      <c r="G382" s="14"/>
    </row>
    <row r="383" spans="1:7" s="1" customFormat="1" ht="12.75">
      <c r="A383" s="51" t="s">
        <v>284</v>
      </c>
      <c r="B383" s="30" t="s">
        <v>205</v>
      </c>
      <c r="C383" s="39">
        <v>244</v>
      </c>
      <c r="D383" s="32" t="s">
        <v>451</v>
      </c>
      <c r="E383" s="32" t="s">
        <v>442</v>
      </c>
      <c r="F383" s="31">
        <v>200000</v>
      </c>
      <c r="G383" s="14"/>
    </row>
    <row r="384" spans="1:7" s="1" customFormat="1" ht="22.5">
      <c r="A384" s="49" t="s">
        <v>203</v>
      </c>
      <c r="B384" s="30" t="s">
        <v>102</v>
      </c>
      <c r="C384" s="28"/>
      <c r="D384" s="28"/>
      <c r="E384" s="28"/>
      <c r="F384" s="31">
        <f>F388+F385</f>
        <v>5732700</v>
      </c>
      <c r="G384" s="14"/>
    </row>
    <row r="385" spans="1:7" s="1" customFormat="1" ht="22.5">
      <c r="A385" s="51" t="s">
        <v>20</v>
      </c>
      <c r="B385" s="33" t="s">
        <v>276</v>
      </c>
      <c r="C385" s="28"/>
      <c r="D385" s="28"/>
      <c r="E385" s="28"/>
      <c r="F385" s="31">
        <f>F386</f>
        <v>1232700</v>
      </c>
      <c r="G385" s="14"/>
    </row>
    <row r="386" spans="1:7" s="1" customFormat="1" ht="12.75">
      <c r="A386" s="49" t="s">
        <v>275</v>
      </c>
      <c r="B386" s="30" t="s">
        <v>599</v>
      </c>
      <c r="C386" s="28"/>
      <c r="D386" s="28"/>
      <c r="E386" s="28"/>
      <c r="F386" s="31">
        <f>F387</f>
        <v>1232700</v>
      </c>
      <c r="G386" s="14"/>
    </row>
    <row r="387" spans="1:7" s="1" customFormat="1" ht="12.75">
      <c r="A387" s="51" t="s">
        <v>285</v>
      </c>
      <c r="B387" s="30" t="s">
        <v>599</v>
      </c>
      <c r="C387" s="39">
        <v>244</v>
      </c>
      <c r="D387" s="32" t="s">
        <v>451</v>
      </c>
      <c r="E387" s="32" t="s">
        <v>451</v>
      </c>
      <c r="F387" s="31">
        <v>1232700</v>
      </c>
      <c r="G387" s="14"/>
    </row>
    <row r="388" spans="1:7" s="1" customFormat="1" ht="12.75">
      <c r="A388" s="49" t="s">
        <v>405</v>
      </c>
      <c r="B388" s="30" t="s">
        <v>600</v>
      </c>
      <c r="C388" s="28"/>
      <c r="D388" s="28"/>
      <c r="E388" s="28"/>
      <c r="F388" s="31">
        <f>F389</f>
        <v>4500000</v>
      </c>
      <c r="G388" s="14"/>
    </row>
    <row r="389" spans="1:7" s="1" customFormat="1" ht="12.75">
      <c r="A389" s="51" t="s">
        <v>285</v>
      </c>
      <c r="B389" s="30" t="s">
        <v>600</v>
      </c>
      <c r="C389" s="39">
        <v>244</v>
      </c>
      <c r="D389" s="32" t="s">
        <v>451</v>
      </c>
      <c r="E389" s="32" t="s">
        <v>451</v>
      </c>
      <c r="F389" s="31">
        <v>4500000</v>
      </c>
      <c r="G389" s="14"/>
    </row>
    <row r="390" spans="1:7" s="1" customFormat="1" ht="12.75">
      <c r="A390" s="49" t="s">
        <v>104</v>
      </c>
      <c r="B390" s="30" t="s">
        <v>103</v>
      </c>
      <c r="C390" s="28"/>
      <c r="D390" s="28"/>
      <c r="E390" s="28"/>
      <c r="F390" s="31">
        <f>F391</f>
        <v>1500000</v>
      </c>
      <c r="G390" s="14"/>
    </row>
    <row r="391" spans="1:7" s="1" customFormat="1" ht="12.75">
      <c r="A391" s="46" t="s">
        <v>16</v>
      </c>
      <c r="B391" s="30" t="s">
        <v>180</v>
      </c>
      <c r="C391" s="28"/>
      <c r="D391" s="28"/>
      <c r="E391" s="28"/>
      <c r="F391" s="31">
        <f>F392</f>
        <v>1500000</v>
      </c>
      <c r="G391" s="14"/>
    </row>
    <row r="392" spans="1:7" s="1" customFormat="1" ht="12.75">
      <c r="A392" s="46" t="s">
        <v>21</v>
      </c>
      <c r="B392" s="30" t="s">
        <v>179</v>
      </c>
      <c r="C392" s="28"/>
      <c r="D392" s="28"/>
      <c r="E392" s="28"/>
      <c r="F392" s="31">
        <f>F393</f>
        <v>1500000</v>
      </c>
      <c r="G392" s="14"/>
    </row>
    <row r="393" spans="1:7" s="1" customFormat="1" ht="12.75">
      <c r="A393" s="51" t="s">
        <v>284</v>
      </c>
      <c r="B393" s="30" t="s">
        <v>179</v>
      </c>
      <c r="C393" s="39">
        <v>244</v>
      </c>
      <c r="D393" s="32" t="s">
        <v>451</v>
      </c>
      <c r="E393" s="32" t="s">
        <v>452</v>
      </c>
      <c r="F393" s="31">
        <v>1500000</v>
      </c>
      <c r="G393" s="14"/>
    </row>
    <row r="394" spans="1:7" s="1" customFormat="1" ht="12.75">
      <c r="A394" s="49" t="s">
        <v>151</v>
      </c>
      <c r="B394" s="30" t="s">
        <v>126</v>
      </c>
      <c r="C394" s="28"/>
      <c r="D394" s="28"/>
      <c r="E394" s="28"/>
      <c r="F394" s="31">
        <f>F395</f>
        <v>70000</v>
      </c>
      <c r="G394" s="14"/>
    </row>
    <row r="395" spans="1:7" s="1" customFormat="1" ht="12.75">
      <c r="A395" s="46" t="s">
        <v>17</v>
      </c>
      <c r="B395" s="59" t="s">
        <v>206</v>
      </c>
      <c r="C395" s="52"/>
      <c r="D395" s="52"/>
      <c r="E395" s="28"/>
      <c r="F395" s="31">
        <f>F396</f>
        <v>70000</v>
      </c>
      <c r="G395" s="14"/>
    </row>
    <row r="396" spans="1:7" s="1" customFormat="1" ht="12.75">
      <c r="A396" s="46" t="s">
        <v>182</v>
      </c>
      <c r="B396" s="30" t="s">
        <v>127</v>
      </c>
      <c r="C396" s="28"/>
      <c r="D396" s="28"/>
      <c r="E396" s="28"/>
      <c r="F396" s="31">
        <f>F397</f>
        <v>70000</v>
      </c>
      <c r="G396" s="14"/>
    </row>
    <row r="397" spans="1:7" s="1" customFormat="1" ht="12.75">
      <c r="A397" s="51" t="s">
        <v>214</v>
      </c>
      <c r="B397" s="30" t="s">
        <v>127</v>
      </c>
      <c r="C397" s="39">
        <v>612</v>
      </c>
      <c r="D397" s="32" t="s">
        <v>453</v>
      </c>
      <c r="E397" s="32" t="s">
        <v>448</v>
      </c>
      <c r="F397" s="31">
        <v>70000</v>
      </c>
      <c r="G397" s="14"/>
    </row>
    <row r="398" spans="1:7" s="1" customFormat="1" ht="12.75">
      <c r="A398" s="49" t="s">
        <v>152</v>
      </c>
      <c r="B398" s="30" t="s">
        <v>153</v>
      </c>
      <c r="C398" s="39"/>
      <c r="D398" s="32"/>
      <c r="E398" s="32"/>
      <c r="F398" s="31">
        <f>F410+F402+F399+F404+F408</f>
        <v>106300800</v>
      </c>
      <c r="G398" s="14"/>
    </row>
    <row r="399" spans="1:7" s="1" customFormat="1" ht="33.75">
      <c r="A399" s="51" t="s">
        <v>457</v>
      </c>
      <c r="B399" s="35" t="s">
        <v>601</v>
      </c>
      <c r="C399" s="39"/>
      <c r="D399" s="32"/>
      <c r="E399" s="32"/>
      <c r="F399" s="31">
        <f>F400+F401</f>
        <v>54906600</v>
      </c>
      <c r="G399" s="14"/>
    </row>
    <row r="400" spans="1:7" s="1" customFormat="1" ht="27" customHeight="1">
      <c r="A400" s="51" t="s">
        <v>479</v>
      </c>
      <c r="B400" s="35" t="s">
        <v>601</v>
      </c>
      <c r="C400" s="39">
        <v>611</v>
      </c>
      <c r="D400" s="32" t="s">
        <v>451</v>
      </c>
      <c r="E400" s="32" t="s">
        <v>442</v>
      </c>
      <c r="F400" s="31">
        <v>54506600</v>
      </c>
      <c r="G400" s="14"/>
    </row>
    <row r="401" spans="1:7" s="1" customFormat="1" ht="12.75">
      <c r="A401" s="51" t="s">
        <v>214</v>
      </c>
      <c r="B401" s="35" t="s">
        <v>601</v>
      </c>
      <c r="C401" s="39">
        <v>612</v>
      </c>
      <c r="D401" s="32" t="s">
        <v>451</v>
      </c>
      <c r="E401" s="32" t="s">
        <v>442</v>
      </c>
      <c r="F401" s="31">
        <v>400000</v>
      </c>
      <c r="G401" s="14"/>
    </row>
    <row r="402" spans="1:7" s="1" customFormat="1" ht="33.75">
      <c r="A402" s="51" t="s">
        <v>25</v>
      </c>
      <c r="B402" s="35" t="s">
        <v>602</v>
      </c>
      <c r="C402" s="33"/>
      <c r="D402" s="33"/>
      <c r="E402" s="33"/>
      <c r="F402" s="36">
        <f>F403</f>
        <v>4627300</v>
      </c>
      <c r="G402" s="14"/>
    </row>
    <row r="403" spans="1:7" s="1" customFormat="1" ht="22.5">
      <c r="A403" s="49" t="s">
        <v>503</v>
      </c>
      <c r="B403" s="35" t="s">
        <v>602</v>
      </c>
      <c r="C403" s="33" t="s">
        <v>502</v>
      </c>
      <c r="D403" s="33" t="s">
        <v>453</v>
      </c>
      <c r="E403" s="33" t="s">
        <v>446</v>
      </c>
      <c r="F403" s="36">
        <v>4627300</v>
      </c>
      <c r="G403" s="14"/>
    </row>
    <row r="404" spans="1:7" s="1" customFormat="1" ht="49.5" customHeight="1">
      <c r="A404" s="56" t="s">
        <v>123</v>
      </c>
      <c r="B404" s="33" t="s">
        <v>603</v>
      </c>
      <c r="C404" s="33"/>
      <c r="D404" s="33"/>
      <c r="E404" s="33"/>
      <c r="F404" s="36">
        <f>F406+F405+F407</f>
        <v>32529500</v>
      </c>
      <c r="G404" s="14"/>
    </row>
    <row r="405" spans="1:7" s="1" customFormat="1" ht="12.75">
      <c r="A405" s="51" t="s">
        <v>284</v>
      </c>
      <c r="B405" s="33" t="s">
        <v>603</v>
      </c>
      <c r="C405" s="33" t="s">
        <v>468</v>
      </c>
      <c r="D405" s="33" t="s">
        <v>453</v>
      </c>
      <c r="E405" s="33" t="s">
        <v>446</v>
      </c>
      <c r="F405" s="36">
        <v>468500</v>
      </c>
      <c r="G405" s="14"/>
    </row>
    <row r="406" spans="1:7" s="1" customFormat="1" ht="22.5">
      <c r="A406" s="49" t="s">
        <v>485</v>
      </c>
      <c r="B406" s="33" t="s">
        <v>603</v>
      </c>
      <c r="C406" s="33" t="s">
        <v>488</v>
      </c>
      <c r="D406" s="33" t="s">
        <v>453</v>
      </c>
      <c r="E406" s="33" t="s">
        <v>446</v>
      </c>
      <c r="F406" s="60">
        <f>9101800+17839200</f>
        <v>26941000</v>
      </c>
      <c r="G406" s="14"/>
    </row>
    <row r="407" spans="1:7" s="1" customFormat="1" ht="12.75">
      <c r="A407" s="49" t="s">
        <v>348</v>
      </c>
      <c r="B407" s="33" t="s">
        <v>603</v>
      </c>
      <c r="C407" s="33" t="s">
        <v>347</v>
      </c>
      <c r="D407" s="33" t="s">
        <v>453</v>
      </c>
      <c r="E407" s="33" t="s">
        <v>446</v>
      </c>
      <c r="F407" s="60">
        <v>5120000</v>
      </c>
      <c r="G407" s="14"/>
    </row>
    <row r="408" spans="1:7" s="1" customFormat="1" ht="33.75">
      <c r="A408" s="51" t="s">
        <v>604</v>
      </c>
      <c r="B408" s="35" t="s">
        <v>605</v>
      </c>
      <c r="C408" s="33"/>
      <c r="D408" s="33"/>
      <c r="E408" s="33"/>
      <c r="F408" s="36">
        <f>F409</f>
        <v>14217400</v>
      </c>
      <c r="G408" s="14"/>
    </row>
    <row r="409" spans="1:7" s="1" customFormat="1" ht="22.5">
      <c r="A409" s="49" t="s">
        <v>503</v>
      </c>
      <c r="B409" s="35" t="s">
        <v>605</v>
      </c>
      <c r="C409" s="33" t="s">
        <v>502</v>
      </c>
      <c r="D409" s="33" t="s">
        <v>453</v>
      </c>
      <c r="E409" s="33" t="s">
        <v>446</v>
      </c>
      <c r="F409" s="36">
        <v>14217400</v>
      </c>
      <c r="G409" s="14"/>
    </row>
    <row r="410" spans="1:7" s="1" customFormat="1" ht="12.75">
      <c r="A410" s="46" t="s">
        <v>346</v>
      </c>
      <c r="B410" s="30" t="s">
        <v>154</v>
      </c>
      <c r="C410" s="28"/>
      <c r="D410" s="28"/>
      <c r="E410" s="28"/>
      <c r="F410" s="31">
        <f>F411</f>
        <v>20000</v>
      </c>
      <c r="G410" s="14"/>
    </row>
    <row r="411" spans="1:7" s="1" customFormat="1" ht="12.75">
      <c r="A411" s="51" t="s">
        <v>214</v>
      </c>
      <c r="B411" s="30" t="s">
        <v>154</v>
      </c>
      <c r="C411" s="39">
        <v>612</v>
      </c>
      <c r="D411" s="32" t="s">
        <v>453</v>
      </c>
      <c r="E411" s="32" t="s">
        <v>448</v>
      </c>
      <c r="F411" s="31">
        <v>20000</v>
      </c>
      <c r="G411" s="14"/>
    </row>
    <row r="412" spans="1:7" s="1" customFormat="1" ht="33.75">
      <c r="A412" s="58" t="s">
        <v>253</v>
      </c>
      <c r="B412" s="27" t="s">
        <v>66</v>
      </c>
      <c r="C412" s="28"/>
      <c r="D412" s="28"/>
      <c r="E412" s="28"/>
      <c r="F412" s="29">
        <f>F413+F422+F426</f>
        <v>34419700</v>
      </c>
      <c r="G412" s="14"/>
    </row>
    <row r="413" spans="1:7" s="1" customFormat="1" ht="12.75">
      <c r="A413" s="49" t="s">
        <v>237</v>
      </c>
      <c r="B413" s="30" t="s">
        <v>238</v>
      </c>
      <c r="C413" s="28"/>
      <c r="D413" s="28"/>
      <c r="E413" s="28"/>
      <c r="F413" s="31">
        <f>F414+F417+F420</f>
        <v>28000000</v>
      </c>
      <c r="G413" s="14"/>
    </row>
    <row r="414" spans="1:7" s="1" customFormat="1" ht="22.5">
      <c r="A414" s="49" t="s">
        <v>20</v>
      </c>
      <c r="B414" s="26" t="s">
        <v>409</v>
      </c>
      <c r="C414" s="32"/>
      <c r="D414" s="32"/>
      <c r="E414" s="32"/>
      <c r="F414" s="31">
        <f>F415</f>
        <v>26000000</v>
      </c>
      <c r="G414" s="14"/>
    </row>
    <row r="415" spans="1:7" s="1" customFormat="1" ht="12.75">
      <c r="A415" s="49" t="s">
        <v>26</v>
      </c>
      <c r="B415" s="26" t="s">
        <v>606</v>
      </c>
      <c r="C415" s="32"/>
      <c r="D415" s="32"/>
      <c r="E415" s="32"/>
      <c r="F415" s="31">
        <f>F416</f>
        <v>26000000</v>
      </c>
      <c r="G415" s="14"/>
    </row>
    <row r="416" spans="1:7" s="1" customFormat="1" ht="22.5">
      <c r="A416" s="49" t="s">
        <v>500</v>
      </c>
      <c r="B416" s="26" t="s">
        <v>606</v>
      </c>
      <c r="C416" s="32" t="s">
        <v>499</v>
      </c>
      <c r="D416" s="32" t="s">
        <v>447</v>
      </c>
      <c r="E416" s="32" t="s">
        <v>447</v>
      </c>
      <c r="F416" s="31">
        <v>26000000</v>
      </c>
      <c r="G416" s="14"/>
    </row>
    <row r="417" spans="1:7" s="1" customFormat="1" ht="12.75">
      <c r="A417" s="46" t="s">
        <v>149</v>
      </c>
      <c r="B417" s="30" t="s">
        <v>239</v>
      </c>
      <c r="C417" s="28"/>
      <c r="D417" s="28"/>
      <c r="E417" s="28"/>
      <c r="F417" s="31">
        <f>F418</f>
        <v>1500000</v>
      </c>
      <c r="G417" s="14"/>
    </row>
    <row r="418" spans="1:7" s="1" customFormat="1" ht="12.75">
      <c r="A418" s="46" t="s">
        <v>288</v>
      </c>
      <c r="B418" s="30" t="s">
        <v>607</v>
      </c>
      <c r="C418" s="28"/>
      <c r="D418" s="28"/>
      <c r="E418" s="28"/>
      <c r="F418" s="31">
        <f>F419</f>
        <v>1500000</v>
      </c>
      <c r="G418" s="14"/>
    </row>
    <row r="419" spans="1:7" s="1" customFormat="1" ht="22.5">
      <c r="A419" s="49" t="s">
        <v>209</v>
      </c>
      <c r="B419" s="30" t="s">
        <v>607</v>
      </c>
      <c r="C419" s="32" t="s">
        <v>499</v>
      </c>
      <c r="D419" s="32" t="s">
        <v>447</v>
      </c>
      <c r="E419" s="32" t="s">
        <v>447</v>
      </c>
      <c r="F419" s="31">
        <v>1500000</v>
      </c>
      <c r="G419" s="14"/>
    </row>
    <row r="420" spans="1:7" s="1" customFormat="1" ht="33.75">
      <c r="A420" s="57" t="s">
        <v>642</v>
      </c>
      <c r="B420" s="80" t="s">
        <v>643</v>
      </c>
      <c r="C420" s="32"/>
      <c r="D420" s="32"/>
      <c r="E420" s="32"/>
      <c r="F420" s="31">
        <f>F421</f>
        <v>500000</v>
      </c>
      <c r="G420" s="14"/>
    </row>
    <row r="421" spans="1:7" s="1" customFormat="1" ht="12.75">
      <c r="A421" s="62" t="s">
        <v>4</v>
      </c>
      <c r="B421" s="80" t="s">
        <v>643</v>
      </c>
      <c r="C421" s="32" t="s">
        <v>2</v>
      </c>
      <c r="D421" s="32" t="s">
        <v>447</v>
      </c>
      <c r="E421" s="32" t="s">
        <v>442</v>
      </c>
      <c r="F421" s="31">
        <v>500000</v>
      </c>
      <c r="G421" s="14"/>
    </row>
    <row r="422" spans="1:7" s="1" customFormat="1" ht="22.5">
      <c r="A422" s="49" t="s">
        <v>241</v>
      </c>
      <c r="B422" s="30" t="s">
        <v>242</v>
      </c>
      <c r="C422" s="32"/>
      <c r="D422" s="32"/>
      <c r="E422" s="32"/>
      <c r="F422" s="31">
        <f>F423</f>
        <v>2100000</v>
      </c>
      <c r="G422" s="14"/>
    </row>
    <row r="423" spans="1:7" s="1" customFormat="1" ht="12.75">
      <c r="A423" s="46" t="s">
        <v>24</v>
      </c>
      <c r="B423" s="30" t="s">
        <v>240</v>
      </c>
      <c r="C423" s="32"/>
      <c r="D423" s="32"/>
      <c r="E423" s="32"/>
      <c r="F423" s="31">
        <f>F424</f>
        <v>2100000</v>
      </c>
      <c r="G423" s="14"/>
    </row>
    <row r="424" spans="1:7" s="1" customFormat="1" ht="22.5">
      <c r="A424" s="46" t="s">
        <v>27</v>
      </c>
      <c r="B424" s="26" t="s">
        <v>523</v>
      </c>
      <c r="C424" s="32"/>
      <c r="D424" s="32"/>
      <c r="E424" s="32"/>
      <c r="F424" s="31">
        <f>F425</f>
        <v>2100000</v>
      </c>
      <c r="G424" s="14"/>
    </row>
    <row r="425" spans="1:7" s="1" customFormat="1" ht="12.75">
      <c r="A425" s="49" t="s">
        <v>489</v>
      </c>
      <c r="B425" s="26" t="s">
        <v>523</v>
      </c>
      <c r="C425" s="32" t="s">
        <v>490</v>
      </c>
      <c r="D425" s="32" t="s">
        <v>453</v>
      </c>
      <c r="E425" s="32" t="s">
        <v>444</v>
      </c>
      <c r="F425" s="31">
        <v>2100000</v>
      </c>
      <c r="G425" s="14"/>
    </row>
    <row r="426" spans="1:7" s="1" customFormat="1" ht="22.5">
      <c r="A426" s="62" t="s">
        <v>40</v>
      </c>
      <c r="B426" s="30" t="s">
        <v>434</v>
      </c>
      <c r="C426" s="32"/>
      <c r="D426" s="32"/>
      <c r="E426" s="32"/>
      <c r="F426" s="31">
        <f>F430+F427</f>
        <v>4319700</v>
      </c>
      <c r="G426" s="14"/>
    </row>
    <row r="427" spans="1:7" s="1" customFormat="1" ht="22.5">
      <c r="A427" s="61" t="s">
        <v>20</v>
      </c>
      <c r="B427" s="33" t="s">
        <v>266</v>
      </c>
      <c r="C427" s="32"/>
      <c r="D427" s="32"/>
      <c r="E427" s="32"/>
      <c r="F427" s="31">
        <f>F428</f>
        <v>3319700</v>
      </c>
      <c r="G427" s="14"/>
    </row>
    <row r="428" spans="1:7" s="1" customFormat="1" ht="22.5">
      <c r="A428" s="62" t="s">
        <v>267</v>
      </c>
      <c r="B428" s="30" t="s">
        <v>608</v>
      </c>
      <c r="C428" s="32"/>
      <c r="D428" s="32"/>
      <c r="E428" s="32"/>
      <c r="F428" s="31">
        <f>F429</f>
        <v>3319700</v>
      </c>
      <c r="G428" s="14"/>
    </row>
    <row r="429" spans="1:7" s="1" customFormat="1" ht="12.75">
      <c r="A429" s="49" t="s">
        <v>284</v>
      </c>
      <c r="B429" s="30" t="s">
        <v>608</v>
      </c>
      <c r="C429" s="32" t="s">
        <v>468</v>
      </c>
      <c r="D429" s="32" t="s">
        <v>447</v>
      </c>
      <c r="E429" s="32" t="s">
        <v>447</v>
      </c>
      <c r="F429" s="31">
        <v>3319700</v>
      </c>
      <c r="G429" s="14"/>
    </row>
    <row r="430" spans="1:7" s="1" customFormat="1" ht="12.75">
      <c r="A430" s="46" t="s">
        <v>16</v>
      </c>
      <c r="B430" s="30" t="s">
        <v>268</v>
      </c>
      <c r="C430" s="32"/>
      <c r="D430" s="32"/>
      <c r="E430" s="32"/>
      <c r="F430" s="31">
        <f>F431</f>
        <v>1000000</v>
      </c>
      <c r="G430" s="14"/>
    </row>
    <row r="431" spans="1:7" s="1" customFormat="1" ht="27" customHeight="1">
      <c r="A431" s="62" t="s">
        <v>269</v>
      </c>
      <c r="B431" s="33" t="s">
        <v>609</v>
      </c>
      <c r="C431" s="32"/>
      <c r="D431" s="32"/>
      <c r="E431" s="32"/>
      <c r="F431" s="31">
        <f>F432</f>
        <v>1000000</v>
      </c>
      <c r="G431" s="14"/>
    </row>
    <row r="432" spans="1:7" s="1" customFormat="1" ht="12.75">
      <c r="A432" s="51" t="s">
        <v>285</v>
      </c>
      <c r="B432" s="33" t="s">
        <v>609</v>
      </c>
      <c r="C432" s="32" t="s">
        <v>468</v>
      </c>
      <c r="D432" s="32" t="s">
        <v>447</v>
      </c>
      <c r="E432" s="32" t="s">
        <v>447</v>
      </c>
      <c r="F432" s="31">
        <v>1000000</v>
      </c>
      <c r="G432" s="14"/>
    </row>
    <row r="433" spans="1:7" s="1" customFormat="1" ht="12.75">
      <c r="A433" s="73" t="s">
        <v>248</v>
      </c>
      <c r="B433" s="27" t="s">
        <v>69</v>
      </c>
      <c r="C433" s="28"/>
      <c r="D433" s="28"/>
      <c r="E433" s="28"/>
      <c r="F433" s="29">
        <f>F437+F434</f>
        <v>547000</v>
      </c>
      <c r="G433" s="14"/>
    </row>
    <row r="434" spans="1:7" s="1" customFormat="1" ht="15" customHeight="1">
      <c r="A434" s="46" t="s">
        <v>611</v>
      </c>
      <c r="B434" s="35" t="s">
        <v>610</v>
      </c>
      <c r="C434" s="32"/>
      <c r="D434" s="32"/>
      <c r="E434" s="32"/>
      <c r="F434" s="31">
        <f>F435</f>
        <v>267000</v>
      </c>
      <c r="G434" s="14"/>
    </row>
    <row r="435" spans="1:7" s="1" customFormat="1" ht="12.75">
      <c r="A435" s="49" t="s">
        <v>280</v>
      </c>
      <c r="B435" s="35" t="s">
        <v>612</v>
      </c>
      <c r="C435" s="32"/>
      <c r="D435" s="32"/>
      <c r="E435" s="32"/>
      <c r="F435" s="31">
        <f>F436</f>
        <v>267000</v>
      </c>
      <c r="G435" s="14"/>
    </row>
    <row r="436" spans="1:7" s="1" customFormat="1" ht="12.75">
      <c r="A436" s="49" t="s">
        <v>284</v>
      </c>
      <c r="B436" s="35" t="s">
        <v>612</v>
      </c>
      <c r="C436" s="32" t="s">
        <v>468</v>
      </c>
      <c r="D436" s="32" t="s">
        <v>451</v>
      </c>
      <c r="E436" s="32" t="s">
        <v>451</v>
      </c>
      <c r="F436" s="31">
        <v>267000</v>
      </c>
      <c r="G436" s="14"/>
    </row>
    <row r="437" spans="1:7" s="1" customFormat="1" ht="12.75">
      <c r="A437" s="46" t="s">
        <v>16</v>
      </c>
      <c r="B437" s="30" t="s">
        <v>158</v>
      </c>
      <c r="C437" s="28"/>
      <c r="D437" s="28"/>
      <c r="E437" s="28"/>
      <c r="F437" s="31">
        <f>F438</f>
        <v>280000</v>
      </c>
      <c r="G437" s="14"/>
    </row>
    <row r="438" spans="1:7" s="1" customFormat="1" ht="12.75">
      <c r="A438" s="51" t="s">
        <v>613</v>
      </c>
      <c r="B438" s="30" t="s">
        <v>614</v>
      </c>
      <c r="C438" s="32"/>
      <c r="D438" s="32"/>
      <c r="E438" s="32"/>
      <c r="F438" s="31">
        <f>F439</f>
        <v>280000</v>
      </c>
      <c r="G438" s="14"/>
    </row>
    <row r="439" spans="1:7" s="1" customFormat="1" ht="12.75">
      <c r="A439" s="51" t="s">
        <v>285</v>
      </c>
      <c r="B439" s="30" t="s">
        <v>614</v>
      </c>
      <c r="C439" s="32" t="s">
        <v>468</v>
      </c>
      <c r="D439" s="32" t="s">
        <v>451</v>
      </c>
      <c r="E439" s="32" t="s">
        <v>451</v>
      </c>
      <c r="F439" s="31">
        <f>180000+100000</f>
        <v>280000</v>
      </c>
      <c r="G439" s="14"/>
    </row>
    <row r="440" spans="1:8" s="1" customFormat="1" ht="12.75">
      <c r="A440" s="73" t="s">
        <v>339</v>
      </c>
      <c r="B440" s="27" t="s">
        <v>70</v>
      </c>
      <c r="C440" s="28"/>
      <c r="D440" s="28"/>
      <c r="E440" s="28"/>
      <c r="F440" s="29">
        <f>F444+F449+F455+F441</f>
        <v>67825264.44</v>
      </c>
      <c r="G440" s="14"/>
      <c r="H440" s="70"/>
    </row>
    <row r="441" spans="1:7" s="48" customFormat="1" ht="22.5">
      <c r="A441" s="46" t="s">
        <v>20</v>
      </c>
      <c r="B441" s="35" t="s">
        <v>521</v>
      </c>
      <c r="C441" s="32"/>
      <c r="D441" s="32"/>
      <c r="E441" s="32"/>
      <c r="F441" s="31">
        <f>F442</f>
        <v>541500</v>
      </c>
      <c r="G441" s="68"/>
    </row>
    <row r="442" spans="1:7" s="48" customFormat="1" ht="22.5">
      <c r="A442" s="46" t="s">
        <v>426</v>
      </c>
      <c r="B442" s="35" t="s">
        <v>615</v>
      </c>
      <c r="C442" s="32"/>
      <c r="D442" s="32"/>
      <c r="E442" s="32"/>
      <c r="F442" s="31">
        <f>F443</f>
        <v>541500</v>
      </c>
      <c r="G442" s="68"/>
    </row>
    <row r="443" spans="1:7" s="1" customFormat="1" ht="12.75">
      <c r="A443" s="62" t="s">
        <v>4</v>
      </c>
      <c r="B443" s="35" t="s">
        <v>615</v>
      </c>
      <c r="C443" s="32" t="s">
        <v>2</v>
      </c>
      <c r="D443" s="32" t="s">
        <v>444</v>
      </c>
      <c r="E443" s="32" t="s">
        <v>453</v>
      </c>
      <c r="F443" s="31">
        <v>541500</v>
      </c>
      <c r="G443" s="14"/>
    </row>
    <row r="444" spans="1:7" s="1" customFormat="1" ht="45">
      <c r="A444" s="55" t="s">
        <v>113</v>
      </c>
      <c r="B444" s="35" t="s">
        <v>343</v>
      </c>
      <c r="C444" s="33"/>
      <c r="D444" s="39"/>
      <c r="E444" s="32"/>
      <c r="F444" s="31">
        <f>F445+F447</f>
        <v>50036100</v>
      </c>
      <c r="G444" s="14"/>
    </row>
    <row r="445" spans="1:7" s="1" customFormat="1" ht="22.5">
      <c r="A445" s="51" t="s">
        <v>124</v>
      </c>
      <c r="B445" s="35" t="s">
        <v>344</v>
      </c>
      <c r="C445" s="33"/>
      <c r="D445" s="32"/>
      <c r="E445" s="32"/>
      <c r="F445" s="36">
        <f>F446</f>
        <v>46541000</v>
      </c>
      <c r="G445" s="14"/>
    </row>
    <row r="446" spans="1:7" s="1" customFormat="1" ht="12.75">
      <c r="A446" s="51" t="s">
        <v>398</v>
      </c>
      <c r="B446" s="35" t="s">
        <v>344</v>
      </c>
      <c r="C446" s="33" t="s">
        <v>487</v>
      </c>
      <c r="D446" s="39">
        <v>14</v>
      </c>
      <c r="E446" s="32" t="s">
        <v>441</v>
      </c>
      <c r="F446" s="36">
        <v>46541000</v>
      </c>
      <c r="G446" s="14"/>
    </row>
    <row r="447" spans="1:7" s="10" customFormat="1" ht="22.5">
      <c r="A447" s="51" t="s">
        <v>496</v>
      </c>
      <c r="B447" s="35" t="s">
        <v>345</v>
      </c>
      <c r="C447" s="33"/>
      <c r="D447" s="33"/>
      <c r="E447" s="33"/>
      <c r="F447" s="36">
        <f>F448</f>
        <v>3495100</v>
      </c>
      <c r="G447" s="23"/>
    </row>
    <row r="448" spans="1:7" s="10" customFormat="1" ht="12.75">
      <c r="A448" s="51" t="s">
        <v>217</v>
      </c>
      <c r="B448" s="35" t="s">
        <v>345</v>
      </c>
      <c r="C448" s="33" t="s">
        <v>476</v>
      </c>
      <c r="D448" s="32" t="s">
        <v>442</v>
      </c>
      <c r="E448" s="32" t="s">
        <v>444</v>
      </c>
      <c r="F448" s="36">
        <v>3495100</v>
      </c>
      <c r="G448" s="23"/>
    </row>
    <row r="449" spans="1:7" s="1" customFormat="1" ht="12.75">
      <c r="A449" s="77" t="s">
        <v>19</v>
      </c>
      <c r="B449" s="35" t="s">
        <v>340</v>
      </c>
      <c r="C449" s="39"/>
      <c r="D449" s="63"/>
      <c r="E449" s="63"/>
      <c r="F449" s="31">
        <f>SUM(F450:F454)</f>
        <v>17235664.439999998</v>
      </c>
      <c r="G449" s="14"/>
    </row>
    <row r="450" spans="1:7" s="1" customFormat="1" ht="12.75">
      <c r="A450" s="50" t="s">
        <v>245</v>
      </c>
      <c r="B450" s="35" t="s">
        <v>340</v>
      </c>
      <c r="C450" s="32" t="s">
        <v>465</v>
      </c>
      <c r="D450" s="32" t="s">
        <v>441</v>
      </c>
      <c r="E450" s="32" t="s">
        <v>448</v>
      </c>
      <c r="F450" s="31">
        <v>11041725</v>
      </c>
      <c r="G450" s="14"/>
    </row>
    <row r="451" spans="1:7" s="1" customFormat="1" ht="22.5">
      <c r="A451" s="51" t="s">
        <v>466</v>
      </c>
      <c r="B451" s="35" t="s">
        <v>340</v>
      </c>
      <c r="C451" s="32" t="s">
        <v>467</v>
      </c>
      <c r="D451" s="32" t="s">
        <v>441</v>
      </c>
      <c r="E451" s="32" t="s">
        <v>448</v>
      </c>
      <c r="F451" s="31">
        <f>690-3.56</f>
        <v>686.44</v>
      </c>
      <c r="G451" s="14"/>
    </row>
    <row r="452" spans="1:7" s="1" customFormat="1" ht="22.5">
      <c r="A452" s="50" t="s">
        <v>246</v>
      </c>
      <c r="B452" s="35" t="s">
        <v>340</v>
      </c>
      <c r="C452" s="32" t="s">
        <v>243</v>
      </c>
      <c r="D452" s="32" t="s">
        <v>441</v>
      </c>
      <c r="E452" s="32" t="s">
        <v>448</v>
      </c>
      <c r="F452" s="31">
        <v>3325953</v>
      </c>
      <c r="G452" s="14"/>
    </row>
    <row r="453" spans="1:7" s="1" customFormat="1" ht="12.75">
      <c r="A453" s="51" t="s">
        <v>493</v>
      </c>
      <c r="B453" s="35" t="s">
        <v>340</v>
      </c>
      <c r="C453" s="32" t="s">
        <v>492</v>
      </c>
      <c r="D453" s="32" t="s">
        <v>441</v>
      </c>
      <c r="E453" s="32" t="s">
        <v>448</v>
      </c>
      <c r="F453" s="31">
        <v>2080000</v>
      </c>
      <c r="G453" s="14"/>
    </row>
    <row r="454" spans="1:7" s="1" customFormat="1" ht="12.75">
      <c r="A454" s="51" t="s">
        <v>284</v>
      </c>
      <c r="B454" s="35" t="s">
        <v>340</v>
      </c>
      <c r="C454" s="32" t="s">
        <v>468</v>
      </c>
      <c r="D454" s="32" t="s">
        <v>441</v>
      </c>
      <c r="E454" s="32" t="s">
        <v>448</v>
      </c>
      <c r="F454" s="31">
        <v>787300</v>
      </c>
      <c r="G454" s="14"/>
    </row>
    <row r="455" spans="1:7" s="1" customFormat="1" ht="12.75">
      <c r="A455" s="46" t="s">
        <v>18</v>
      </c>
      <c r="B455" s="35" t="s">
        <v>341</v>
      </c>
      <c r="C455" s="32"/>
      <c r="D455" s="32"/>
      <c r="E455" s="32"/>
      <c r="F455" s="31">
        <f>F456+F457</f>
        <v>12000</v>
      </c>
      <c r="G455" s="14"/>
    </row>
    <row r="456" spans="1:7" s="1" customFormat="1" ht="12.75">
      <c r="A456" s="62" t="s">
        <v>472</v>
      </c>
      <c r="B456" s="35" t="s">
        <v>342</v>
      </c>
      <c r="C456" s="32" t="s">
        <v>469</v>
      </c>
      <c r="D456" s="32" t="s">
        <v>441</v>
      </c>
      <c r="E456" s="32" t="s">
        <v>448</v>
      </c>
      <c r="F456" s="31">
        <v>2000</v>
      </c>
      <c r="G456" s="14"/>
    </row>
    <row r="457" spans="1:7" s="1" customFormat="1" ht="12.75">
      <c r="A457" s="49" t="s">
        <v>414</v>
      </c>
      <c r="B457" s="35" t="s">
        <v>342</v>
      </c>
      <c r="C457" s="32" t="s">
        <v>471</v>
      </c>
      <c r="D457" s="32" t="s">
        <v>441</v>
      </c>
      <c r="E457" s="32" t="s">
        <v>448</v>
      </c>
      <c r="F457" s="31">
        <v>10000</v>
      </c>
      <c r="G457" s="14"/>
    </row>
    <row r="458" spans="1:7" s="1" customFormat="1" ht="12.75">
      <c r="A458" s="58" t="s">
        <v>109</v>
      </c>
      <c r="B458" s="27" t="s">
        <v>64</v>
      </c>
      <c r="C458" s="28"/>
      <c r="D458" s="28"/>
      <c r="E458" s="28"/>
      <c r="F458" s="29">
        <f>F459</f>
        <v>218000</v>
      </c>
      <c r="G458" s="14"/>
    </row>
    <row r="459" spans="1:7" s="1" customFormat="1" ht="12.75">
      <c r="A459" s="46" t="s">
        <v>17</v>
      </c>
      <c r="B459" s="30" t="s">
        <v>406</v>
      </c>
      <c r="C459" s="28"/>
      <c r="D459" s="28"/>
      <c r="E459" s="28"/>
      <c r="F459" s="29">
        <f>F460</f>
        <v>218000</v>
      </c>
      <c r="G459" s="14"/>
    </row>
    <row r="460" spans="1:7" s="1" customFormat="1" ht="12.75">
      <c r="A460" s="49" t="s">
        <v>247</v>
      </c>
      <c r="B460" s="30" t="s">
        <v>164</v>
      </c>
      <c r="C460" s="28"/>
      <c r="D460" s="28"/>
      <c r="E460" s="28"/>
      <c r="F460" s="31">
        <f>F461</f>
        <v>218000</v>
      </c>
      <c r="G460" s="14"/>
    </row>
    <row r="461" spans="1:7" s="1" customFormat="1" ht="12.75">
      <c r="A461" s="51" t="s">
        <v>214</v>
      </c>
      <c r="B461" s="30" t="s">
        <v>164</v>
      </c>
      <c r="C461" s="32" t="s">
        <v>478</v>
      </c>
      <c r="D461" s="32" t="s">
        <v>453</v>
      </c>
      <c r="E461" s="32" t="s">
        <v>448</v>
      </c>
      <c r="F461" s="31">
        <v>218000</v>
      </c>
      <c r="G461" s="14"/>
    </row>
    <row r="462" spans="1:7" s="1" customFormat="1" ht="22.5">
      <c r="A462" s="73" t="s">
        <v>249</v>
      </c>
      <c r="B462" s="27" t="s">
        <v>71</v>
      </c>
      <c r="C462" s="28"/>
      <c r="D462" s="28"/>
      <c r="E462" s="28"/>
      <c r="F462" s="29">
        <f>F463</f>
        <v>100000</v>
      </c>
      <c r="G462" s="14"/>
    </row>
    <row r="463" spans="1:7" s="1" customFormat="1" ht="22.5">
      <c r="A463" s="46" t="s">
        <v>181</v>
      </c>
      <c r="B463" s="30" t="s">
        <v>165</v>
      </c>
      <c r="C463" s="28"/>
      <c r="D463" s="28"/>
      <c r="E463" s="28"/>
      <c r="F463" s="31">
        <f>F464</f>
        <v>100000</v>
      </c>
      <c r="G463" s="14"/>
    </row>
    <row r="464" spans="1:7" s="1" customFormat="1" ht="12.75">
      <c r="A464" s="46" t="s">
        <v>30</v>
      </c>
      <c r="B464" s="30" t="s">
        <v>166</v>
      </c>
      <c r="C464" s="28"/>
      <c r="D464" s="28"/>
      <c r="E464" s="28"/>
      <c r="F464" s="31">
        <f>F465</f>
        <v>100000</v>
      </c>
      <c r="G464" s="14"/>
    </row>
    <row r="465" spans="1:7" s="1" customFormat="1" ht="22.5">
      <c r="A465" s="51" t="s">
        <v>416</v>
      </c>
      <c r="B465" s="30" t="s">
        <v>166</v>
      </c>
      <c r="C465" s="32" t="s">
        <v>360</v>
      </c>
      <c r="D465" s="32" t="s">
        <v>446</v>
      </c>
      <c r="E465" s="32" t="s">
        <v>449</v>
      </c>
      <c r="F465" s="31">
        <v>100000</v>
      </c>
      <c r="G465" s="14"/>
    </row>
    <row r="466" spans="1:7" s="1" customFormat="1" ht="22.5">
      <c r="A466" s="73" t="s">
        <v>400</v>
      </c>
      <c r="B466" s="27" t="s">
        <v>72</v>
      </c>
      <c r="C466" s="28"/>
      <c r="D466" s="28"/>
      <c r="E466" s="28"/>
      <c r="F466" s="29">
        <f>F473+F470+F467</f>
        <v>480300000</v>
      </c>
      <c r="G466" s="14"/>
    </row>
    <row r="467" spans="1:7" s="1" customFormat="1" ht="22.5">
      <c r="A467" s="25" t="s">
        <v>20</v>
      </c>
      <c r="B467" s="30" t="s">
        <v>616</v>
      </c>
      <c r="C467" s="28"/>
      <c r="D467" s="28"/>
      <c r="E467" s="28"/>
      <c r="F467" s="29">
        <f>F468</f>
        <v>475300000</v>
      </c>
      <c r="G467" s="14"/>
    </row>
    <row r="468" spans="1:7" s="1" customFormat="1" ht="12.75">
      <c r="A468" s="57" t="s">
        <v>618</v>
      </c>
      <c r="B468" s="30" t="s">
        <v>617</v>
      </c>
      <c r="C468" s="28"/>
      <c r="D468" s="28"/>
      <c r="E468" s="28"/>
      <c r="F468" s="31">
        <v>475300000</v>
      </c>
      <c r="G468" s="14"/>
    </row>
    <row r="469" spans="1:7" s="1" customFormat="1" ht="22.5">
      <c r="A469" s="49" t="s">
        <v>500</v>
      </c>
      <c r="B469" s="30" t="s">
        <v>617</v>
      </c>
      <c r="C469" s="32" t="s">
        <v>499</v>
      </c>
      <c r="D469" s="32" t="s">
        <v>446</v>
      </c>
      <c r="E469" s="32" t="s">
        <v>452</v>
      </c>
      <c r="F469" s="31">
        <v>475300000</v>
      </c>
      <c r="G469" s="14"/>
    </row>
    <row r="470" spans="1:7" s="1" customFormat="1" ht="12.75">
      <c r="A470" s="46" t="s">
        <v>149</v>
      </c>
      <c r="B470" s="33" t="s">
        <v>286</v>
      </c>
      <c r="C470" s="32"/>
      <c r="D470" s="32"/>
      <c r="E470" s="32"/>
      <c r="F470" s="31">
        <f>F471</f>
        <v>2000000</v>
      </c>
      <c r="G470" s="14"/>
    </row>
    <row r="471" spans="1:7" s="1" customFormat="1" ht="22.5">
      <c r="A471" s="92" t="s">
        <v>287</v>
      </c>
      <c r="B471" s="26" t="s">
        <v>619</v>
      </c>
      <c r="C471" s="32"/>
      <c r="D471" s="32"/>
      <c r="E471" s="32"/>
      <c r="F471" s="31">
        <f>F472</f>
        <v>2000000</v>
      </c>
      <c r="G471" s="14"/>
    </row>
    <row r="472" spans="1:7" s="1" customFormat="1" ht="22.5">
      <c r="A472" s="49" t="s">
        <v>500</v>
      </c>
      <c r="B472" s="26" t="s">
        <v>619</v>
      </c>
      <c r="C472" s="32" t="s">
        <v>499</v>
      </c>
      <c r="D472" s="32" t="s">
        <v>446</v>
      </c>
      <c r="E472" s="32" t="s">
        <v>452</v>
      </c>
      <c r="F472" s="31">
        <v>2000000</v>
      </c>
      <c r="G472" s="14"/>
    </row>
    <row r="473" spans="1:7" s="1" customFormat="1" ht="12.75">
      <c r="A473" s="46" t="s">
        <v>16</v>
      </c>
      <c r="B473" s="30" t="s">
        <v>349</v>
      </c>
      <c r="C473" s="28"/>
      <c r="D473" s="28"/>
      <c r="E473" s="28"/>
      <c r="F473" s="31">
        <f>F475</f>
        <v>3000000</v>
      </c>
      <c r="G473" s="14"/>
    </row>
    <row r="474" spans="1:7" s="1" customFormat="1" ht="23.25" thickBot="1">
      <c r="A474" s="93" t="s">
        <v>351</v>
      </c>
      <c r="B474" s="30" t="s">
        <v>350</v>
      </c>
      <c r="C474" s="28"/>
      <c r="D474" s="28"/>
      <c r="E474" s="28"/>
      <c r="F474" s="31">
        <f>F475</f>
        <v>3000000</v>
      </c>
      <c r="G474" s="15"/>
    </row>
    <row r="475" spans="1:7" s="1" customFormat="1" ht="22.5">
      <c r="A475" s="62" t="s">
        <v>213</v>
      </c>
      <c r="B475" s="30" t="s">
        <v>350</v>
      </c>
      <c r="C475" s="32" t="s">
        <v>468</v>
      </c>
      <c r="D475" s="32" t="s">
        <v>446</v>
      </c>
      <c r="E475" s="32" t="s">
        <v>452</v>
      </c>
      <c r="F475" s="31">
        <v>3000000</v>
      </c>
      <c r="G475" s="14"/>
    </row>
    <row r="476" spans="1:7" s="1" customFormat="1" ht="22.5">
      <c r="A476" s="73" t="s">
        <v>401</v>
      </c>
      <c r="B476" s="27" t="s">
        <v>74</v>
      </c>
      <c r="C476" s="28"/>
      <c r="D476" s="28"/>
      <c r="E476" s="28"/>
      <c r="F476" s="29">
        <f>F477</f>
        <v>250000</v>
      </c>
      <c r="G476" s="14"/>
    </row>
    <row r="477" spans="1:7" s="1" customFormat="1" ht="12.75">
      <c r="A477" s="46" t="s">
        <v>16</v>
      </c>
      <c r="B477" s="30" t="s">
        <v>167</v>
      </c>
      <c r="C477" s="28"/>
      <c r="D477" s="28"/>
      <c r="E477" s="28"/>
      <c r="F477" s="31">
        <f>F478</f>
        <v>250000</v>
      </c>
      <c r="G477" s="14"/>
    </row>
    <row r="478" spans="1:7" s="1" customFormat="1" ht="12.75">
      <c r="A478" s="46" t="s">
        <v>28</v>
      </c>
      <c r="B478" s="30" t="s">
        <v>168</v>
      </c>
      <c r="C478" s="28"/>
      <c r="D478" s="28"/>
      <c r="E478" s="28"/>
      <c r="F478" s="31">
        <f>F479+F480</f>
        <v>250000</v>
      </c>
      <c r="G478" s="15"/>
    </row>
    <row r="479" spans="1:7" s="1" customFormat="1" ht="12.75">
      <c r="A479" s="51" t="s">
        <v>284</v>
      </c>
      <c r="B479" s="30" t="s">
        <v>168</v>
      </c>
      <c r="C479" s="32" t="s">
        <v>468</v>
      </c>
      <c r="D479" s="32" t="s">
        <v>441</v>
      </c>
      <c r="E479" s="32" t="s">
        <v>461</v>
      </c>
      <c r="F479" s="31">
        <v>220000</v>
      </c>
      <c r="G479" s="14"/>
    </row>
    <row r="480" spans="1:7" s="1" customFormat="1" ht="12.75">
      <c r="A480" s="51" t="s">
        <v>284</v>
      </c>
      <c r="B480" s="30" t="s">
        <v>168</v>
      </c>
      <c r="C480" s="32" t="s">
        <v>468</v>
      </c>
      <c r="D480" s="32" t="s">
        <v>451</v>
      </c>
      <c r="E480" s="32" t="s">
        <v>452</v>
      </c>
      <c r="F480" s="31">
        <v>30000</v>
      </c>
      <c r="G480" s="14"/>
    </row>
    <row r="481" spans="1:7" s="1" customFormat="1" ht="33.75">
      <c r="A481" s="58" t="s">
        <v>524</v>
      </c>
      <c r="B481" s="27" t="s">
        <v>73</v>
      </c>
      <c r="C481" s="28"/>
      <c r="D481" s="28"/>
      <c r="E481" s="28"/>
      <c r="F481" s="29">
        <f>F482+F487+F490</f>
        <v>1115900</v>
      </c>
      <c r="G481" s="14"/>
    </row>
    <row r="482" spans="1:7" s="1" customFormat="1" ht="22.5">
      <c r="A482" s="25" t="s">
        <v>20</v>
      </c>
      <c r="B482" s="30" t="s">
        <v>525</v>
      </c>
      <c r="C482" s="28"/>
      <c r="D482" s="28"/>
      <c r="E482" s="28"/>
      <c r="F482" s="31">
        <f>F483+F485</f>
        <v>913300</v>
      </c>
      <c r="G482" s="14"/>
    </row>
    <row r="483" spans="1:7" s="1" customFormat="1" ht="12.75">
      <c r="A483" s="25" t="s">
        <v>526</v>
      </c>
      <c r="B483" s="26" t="s">
        <v>620</v>
      </c>
      <c r="C483" s="28"/>
      <c r="D483" s="28"/>
      <c r="E483" s="28"/>
      <c r="F483" s="31">
        <f>F484</f>
        <v>577000</v>
      </c>
      <c r="G483" s="14"/>
    </row>
    <row r="484" spans="1:7" s="1" customFormat="1" ht="12.75">
      <c r="A484" s="51" t="s">
        <v>284</v>
      </c>
      <c r="B484" s="26" t="s">
        <v>620</v>
      </c>
      <c r="C484" s="32" t="s">
        <v>468</v>
      </c>
      <c r="D484" s="32" t="s">
        <v>446</v>
      </c>
      <c r="E484" s="32" t="s">
        <v>447</v>
      </c>
      <c r="F484" s="31">
        <v>577000</v>
      </c>
      <c r="G484" s="14"/>
    </row>
    <row r="485" spans="1:7" s="1" customFormat="1" ht="22.5">
      <c r="A485" s="51" t="s">
        <v>527</v>
      </c>
      <c r="B485" s="26" t="s">
        <v>621</v>
      </c>
      <c r="C485" s="28"/>
      <c r="D485" s="28"/>
      <c r="E485" s="28"/>
      <c r="F485" s="31">
        <f>F486</f>
        <v>336300</v>
      </c>
      <c r="G485" s="14"/>
    </row>
    <row r="486" spans="1:7" s="1" customFormat="1" ht="12.75">
      <c r="A486" s="51" t="s">
        <v>284</v>
      </c>
      <c r="B486" s="26" t="s">
        <v>621</v>
      </c>
      <c r="C486" s="32" t="s">
        <v>468</v>
      </c>
      <c r="D486" s="32" t="s">
        <v>446</v>
      </c>
      <c r="E486" s="32" t="s">
        <v>447</v>
      </c>
      <c r="F486" s="31">
        <v>336300</v>
      </c>
      <c r="G486" s="14"/>
    </row>
    <row r="487" spans="1:7" s="1" customFormat="1" ht="45">
      <c r="A487" s="94" t="s">
        <v>529</v>
      </c>
      <c r="B487" s="26" t="s">
        <v>528</v>
      </c>
      <c r="C487" s="32"/>
      <c r="D487" s="32"/>
      <c r="E487" s="32"/>
      <c r="F487" s="31">
        <f>F488</f>
        <v>200600</v>
      </c>
      <c r="G487" s="14"/>
    </row>
    <row r="488" spans="1:7" s="1" customFormat="1" ht="45">
      <c r="A488" s="95" t="s">
        <v>522</v>
      </c>
      <c r="B488" s="26" t="s">
        <v>622</v>
      </c>
      <c r="C488" s="32"/>
      <c r="D488" s="32"/>
      <c r="E488" s="32"/>
      <c r="F488" s="31">
        <f>F489</f>
        <v>200600</v>
      </c>
      <c r="G488" s="14"/>
    </row>
    <row r="489" spans="1:7" s="1" customFormat="1" ht="12.75">
      <c r="A489" s="51" t="s">
        <v>284</v>
      </c>
      <c r="B489" s="26" t="s">
        <v>622</v>
      </c>
      <c r="C489" s="32" t="s">
        <v>468</v>
      </c>
      <c r="D489" s="32" t="s">
        <v>446</v>
      </c>
      <c r="E489" s="32" t="s">
        <v>447</v>
      </c>
      <c r="F489" s="31">
        <v>200600</v>
      </c>
      <c r="G489" s="14"/>
    </row>
    <row r="490" spans="1:7" s="1" customFormat="1" ht="12.75">
      <c r="A490" s="25" t="s">
        <v>16</v>
      </c>
      <c r="B490" s="26" t="s">
        <v>530</v>
      </c>
      <c r="C490" s="32"/>
      <c r="D490" s="32"/>
      <c r="E490" s="32"/>
      <c r="F490" s="31">
        <f>F491+F493</f>
        <v>2000</v>
      </c>
      <c r="G490" s="14"/>
    </row>
    <row r="491" spans="1:7" s="1" customFormat="1" ht="22.5">
      <c r="A491" s="25" t="s">
        <v>260</v>
      </c>
      <c r="B491" s="26" t="s">
        <v>623</v>
      </c>
      <c r="C491" s="32"/>
      <c r="D491" s="32"/>
      <c r="E491" s="32"/>
      <c r="F491" s="31">
        <f>F492</f>
        <v>1000</v>
      </c>
      <c r="G491" s="14"/>
    </row>
    <row r="492" spans="1:7" s="1" customFormat="1" ht="12.75">
      <c r="A492" s="25" t="s">
        <v>284</v>
      </c>
      <c r="B492" s="26" t="s">
        <v>623</v>
      </c>
      <c r="C492" s="32" t="s">
        <v>468</v>
      </c>
      <c r="D492" s="32" t="s">
        <v>446</v>
      </c>
      <c r="E492" s="32" t="s">
        <v>447</v>
      </c>
      <c r="F492" s="31">
        <v>1000</v>
      </c>
      <c r="G492" s="14"/>
    </row>
    <row r="493" spans="1:7" s="1" customFormat="1" ht="22.5">
      <c r="A493" s="51" t="s">
        <v>380</v>
      </c>
      <c r="B493" s="33" t="s">
        <v>624</v>
      </c>
      <c r="C493" s="32"/>
      <c r="D493" s="32"/>
      <c r="E493" s="32"/>
      <c r="F493" s="31">
        <f>F494</f>
        <v>1000</v>
      </c>
      <c r="G493" s="14"/>
    </row>
    <row r="494" spans="1:7" s="1" customFormat="1" ht="12.75">
      <c r="A494" s="64" t="s">
        <v>285</v>
      </c>
      <c r="B494" s="33" t="s">
        <v>624</v>
      </c>
      <c r="C494" s="32" t="s">
        <v>468</v>
      </c>
      <c r="D494" s="32" t="s">
        <v>446</v>
      </c>
      <c r="E494" s="32" t="s">
        <v>447</v>
      </c>
      <c r="F494" s="31">
        <v>1000</v>
      </c>
      <c r="G494" s="14"/>
    </row>
    <row r="495" spans="1:7" s="1" customFormat="1" ht="22.5">
      <c r="A495" s="73" t="s">
        <v>11</v>
      </c>
      <c r="B495" s="27" t="s">
        <v>75</v>
      </c>
      <c r="C495" s="28"/>
      <c r="D495" s="28"/>
      <c r="E495" s="28"/>
      <c r="F495" s="29">
        <f>F496</f>
        <v>100000</v>
      </c>
      <c r="G495" s="14"/>
    </row>
    <row r="496" spans="1:7" s="1" customFormat="1" ht="12.75">
      <c r="A496" s="46" t="s">
        <v>15</v>
      </c>
      <c r="B496" s="30" t="s">
        <v>215</v>
      </c>
      <c r="C496" s="28"/>
      <c r="D496" s="28"/>
      <c r="E496" s="28"/>
      <c r="F496" s="31">
        <f>F497</f>
        <v>100000</v>
      </c>
      <c r="G496" s="14"/>
    </row>
    <row r="497" spans="1:7" s="1" customFormat="1" ht="22.5">
      <c r="A497" s="46" t="s">
        <v>31</v>
      </c>
      <c r="B497" s="30" t="s">
        <v>169</v>
      </c>
      <c r="C497" s="28"/>
      <c r="D497" s="28"/>
      <c r="E497" s="28"/>
      <c r="F497" s="31">
        <f>F498</f>
        <v>100000</v>
      </c>
      <c r="G497" s="14"/>
    </row>
    <row r="498" spans="1:7" s="1" customFormat="1" ht="12.75">
      <c r="A498" s="51" t="s">
        <v>284</v>
      </c>
      <c r="B498" s="30" t="s">
        <v>169</v>
      </c>
      <c r="C498" s="32" t="s">
        <v>468</v>
      </c>
      <c r="D498" s="32" t="s">
        <v>451</v>
      </c>
      <c r="E498" s="32" t="s">
        <v>447</v>
      </c>
      <c r="F498" s="31">
        <v>100000</v>
      </c>
      <c r="G498" s="14"/>
    </row>
    <row r="499" spans="1:7" s="1" customFormat="1" ht="22.5">
      <c r="A499" s="73" t="s">
        <v>160</v>
      </c>
      <c r="B499" s="27" t="s">
        <v>161</v>
      </c>
      <c r="C499" s="28"/>
      <c r="D499" s="28"/>
      <c r="E499" s="28"/>
      <c r="F499" s="29">
        <f>F500+F507+F512</f>
        <v>4874500</v>
      </c>
      <c r="G499" s="14"/>
    </row>
    <row r="500" spans="1:7" s="1" customFormat="1" ht="22.5">
      <c r="A500" s="61" t="s">
        <v>20</v>
      </c>
      <c r="B500" s="30" t="s">
        <v>422</v>
      </c>
      <c r="C500" s="28"/>
      <c r="D500" s="28"/>
      <c r="E500" s="28"/>
      <c r="F500" s="31">
        <f>F501+F503+F505</f>
        <v>2804500</v>
      </c>
      <c r="G500" s="14"/>
    </row>
    <row r="501" spans="1:7" s="1" customFormat="1" ht="22.5">
      <c r="A501" s="64" t="s">
        <v>423</v>
      </c>
      <c r="B501" s="35" t="s">
        <v>625</v>
      </c>
      <c r="C501" s="33"/>
      <c r="D501" s="33"/>
      <c r="E501" s="33"/>
      <c r="F501" s="36">
        <f>F502</f>
        <v>704500</v>
      </c>
      <c r="G501" s="14"/>
    </row>
    <row r="502" spans="1:7" s="1" customFormat="1" ht="12.75">
      <c r="A502" s="51" t="s">
        <v>284</v>
      </c>
      <c r="B502" s="35" t="s">
        <v>625</v>
      </c>
      <c r="C502" s="33" t="s">
        <v>468</v>
      </c>
      <c r="D502" s="33" t="s">
        <v>454</v>
      </c>
      <c r="E502" s="33" t="s">
        <v>442</v>
      </c>
      <c r="F502" s="36">
        <v>704500</v>
      </c>
      <c r="G502" s="14"/>
    </row>
    <row r="503" spans="1:7" s="1" customFormat="1" ht="22.5">
      <c r="A503" s="65" t="s">
        <v>424</v>
      </c>
      <c r="B503" s="35" t="s">
        <v>626</v>
      </c>
      <c r="C503" s="33"/>
      <c r="D503" s="33"/>
      <c r="E503" s="33"/>
      <c r="F503" s="31">
        <f>F504</f>
        <v>1300000</v>
      </c>
      <c r="G503" s="14"/>
    </row>
    <row r="504" spans="1:7" s="1" customFormat="1" ht="12.75">
      <c r="A504" s="51" t="s">
        <v>284</v>
      </c>
      <c r="B504" s="35" t="s">
        <v>626</v>
      </c>
      <c r="C504" s="33" t="s">
        <v>468</v>
      </c>
      <c r="D504" s="33" t="s">
        <v>454</v>
      </c>
      <c r="E504" s="33" t="s">
        <v>442</v>
      </c>
      <c r="F504" s="31">
        <v>1300000</v>
      </c>
      <c r="G504" s="14"/>
    </row>
    <row r="505" spans="1:7" s="1" customFormat="1" ht="20.25" customHeight="1">
      <c r="A505" s="51" t="s">
        <v>425</v>
      </c>
      <c r="B505" s="35" t="s">
        <v>627</v>
      </c>
      <c r="C505" s="33"/>
      <c r="D505" s="33"/>
      <c r="E505" s="33"/>
      <c r="F505" s="31">
        <f>F506</f>
        <v>800000</v>
      </c>
      <c r="G505" s="14"/>
    </row>
    <row r="506" spans="1:7" s="1" customFormat="1" ht="12.75">
      <c r="A506" s="51" t="s">
        <v>284</v>
      </c>
      <c r="B506" s="35" t="s">
        <v>627</v>
      </c>
      <c r="C506" s="33" t="s">
        <v>468</v>
      </c>
      <c r="D506" s="33" t="s">
        <v>454</v>
      </c>
      <c r="E506" s="33" t="s">
        <v>442</v>
      </c>
      <c r="F506" s="31">
        <v>800000</v>
      </c>
      <c r="G506" s="14"/>
    </row>
    <row r="507" spans="1:7" s="1" customFormat="1" ht="12.75">
      <c r="A507" s="49" t="s">
        <v>497</v>
      </c>
      <c r="B507" s="35" t="s">
        <v>631</v>
      </c>
      <c r="C507" s="33"/>
      <c r="D507" s="33"/>
      <c r="E507" s="33"/>
      <c r="F507" s="31">
        <f>F508+F510</f>
        <v>200000</v>
      </c>
      <c r="G507" s="14"/>
    </row>
    <row r="508" spans="1:7" s="1" customFormat="1" ht="22.5">
      <c r="A508" s="65" t="s">
        <v>317</v>
      </c>
      <c r="B508" s="35" t="s">
        <v>628</v>
      </c>
      <c r="C508" s="33"/>
      <c r="D508" s="33"/>
      <c r="E508" s="33"/>
      <c r="F508" s="31">
        <f>F509</f>
        <v>70000</v>
      </c>
      <c r="G508" s="14"/>
    </row>
    <row r="509" spans="1:7" s="1" customFormat="1" ht="12.75">
      <c r="A509" s="51" t="s">
        <v>284</v>
      </c>
      <c r="B509" s="35" t="s">
        <v>628</v>
      </c>
      <c r="C509" s="33" t="s">
        <v>468</v>
      </c>
      <c r="D509" s="33" t="s">
        <v>454</v>
      </c>
      <c r="E509" s="33" t="s">
        <v>442</v>
      </c>
      <c r="F509" s="31">
        <v>70000</v>
      </c>
      <c r="G509" s="14"/>
    </row>
    <row r="510" spans="1:7" s="1" customFormat="1" ht="33.75">
      <c r="A510" s="65" t="s">
        <v>630</v>
      </c>
      <c r="B510" s="35" t="s">
        <v>629</v>
      </c>
      <c r="C510" s="33"/>
      <c r="D510" s="33"/>
      <c r="E510" s="33"/>
      <c r="F510" s="31">
        <f>F511</f>
        <v>130000</v>
      </c>
      <c r="G510" s="14"/>
    </row>
    <row r="511" spans="1:7" s="1" customFormat="1" ht="12.75">
      <c r="A511" s="51" t="s">
        <v>284</v>
      </c>
      <c r="B511" s="35" t="s">
        <v>629</v>
      </c>
      <c r="C511" s="33" t="s">
        <v>468</v>
      </c>
      <c r="D511" s="33" t="s">
        <v>454</v>
      </c>
      <c r="E511" s="33" t="s">
        <v>442</v>
      </c>
      <c r="F511" s="31">
        <v>130000</v>
      </c>
      <c r="G511" s="14"/>
    </row>
    <row r="512" spans="1:6" ht="12.75">
      <c r="A512" s="46" t="s">
        <v>16</v>
      </c>
      <c r="B512" s="35" t="s">
        <v>171</v>
      </c>
      <c r="C512" s="32"/>
      <c r="D512" s="32"/>
      <c r="E512" s="32"/>
      <c r="F512" s="31">
        <f>F513</f>
        <v>1870000</v>
      </c>
    </row>
    <row r="513" spans="1:6" ht="12.75">
      <c r="A513" s="46" t="s">
        <v>216</v>
      </c>
      <c r="B513" s="35" t="s">
        <v>170</v>
      </c>
      <c r="C513" s="32"/>
      <c r="D513" s="32"/>
      <c r="E513" s="32"/>
      <c r="F513" s="31">
        <f>F514</f>
        <v>1870000</v>
      </c>
    </row>
    <row r="514" spans="1:6" ht="12.75">
      <c r="A514" s="51" t="s">
        <v>284</v>
      </c>
      <c r="B514" s="35" t="s">
        <v>170</v>
      </c>
      <c r="C514" s="32" t="s">
        <v>468</v>
      </c>
      <c r="D514" s="32" t="s">
        <v>454</v>
      </c>
      <c r="E514" s="32" t="s">
        <v>442</v>
      </c>
      <c r="F514" s="31">
        <v>1870000</v>
      </c>
    </row>
    <row r="515" spans="1:7" s="1" customFormat="1" ht="22.5">
      <c r="A515" s="58" t="s">
        <v>252</v>
      </c>
      <c r="B515" s="27" t="s">
        <v>36</v>
      </c>
      <c r="C515" s="28"/>
      <c r="D515" s="28"/>
      <c r="E515" s="28"/>
      <c r="F515" s="29">
        <f>F522+F516</f>
        <v>410000</v>
      </c>
      <c r="G515" s="14"/>
    </row>
    <row r="516" spans="1:7" s="1" customFormat="1" ht="45">
      <c r="A516" s="55" t="s">
        <v>113</v>
      </c>
      <c r="B516" s="30" t="s">
        <v>297</v>
      </c>
      <c r="C516" s="28"/>
      <c r="D516" s="28"/>
      <c r="E516" s="28"/>
      <c r="F516" s="29">
        <f>F517</f>
        <v>378000</v>
      </c>
      <c r="G516" s="14"/>
    </row>
    <row r="517" spans="1:7" s="1" customFormat="1" ht="12.75">
      <c r="A517" s="51" t="s">
        <v>462</v>
      </c>
      <c r="B517" s="35" t="s">
        <v>632</v>
      </c>
      <c r="C517" s="33"/>
      <c r="D517" s="32"/>
      <c r="E517" s="32"/>
      <c r="F517" s="36">
        <f>F518+F520+F519</f>
        <v>378000</v>
      </c>
      <c r="G517" s="14"/>
    </row>
    <row r="518" spans="1:7" s="1" customFormat="1" ht="12.75">
      <c r="A518" s="50" t="s">
        <v>245</v>
      </c>
      <c r="B518" s="35" t="s">
        <v>632</v>
      </c>
      <c r="C518" s="33" t="s">
        <v>465</v>
      </c>
      <c r="D518" s="32" t="s">
        <v>446</v>
      </c>
      <c r="E518" s="32" t="s">
        <v>441</v>
      </c>
      <c r="F518" s="36">
        <v>271452</v>
      </c>
      <c r="G518" s="14"/>
    </row>
    <row r="519" spans="1:7" s="1" customFormat="1" ht="22.5">
      <c r="A519" s="50" t="s">
        <v>246</v>
      </c>
      <c r="B519" s="35" t="s">
        <v>632</v>
      </c>
      <c r="C519" s="33" t="s">
        <v>243</v>
      </c>
      <c r="D519" s="32" t="s">
        <v>446</v>
      </c>
      <c r="E519" s="32" t="s">
        <v>441</v>
      </c>
      <c r="F519" s="36">
        <v>81978</v>
      </c>
      <c r="G519" s="14"/>
    </row>
    <row r="520" spans="1:7" s="1" customFormat="1" ht="12.75">
      <c r="A520" s="51" t="s">
        <v>284</v>
      </c>
      <c r="B520" s="35" t="s">
        <v>632</v>
      </c>
      <c r="C520" s="33" t="s">
        <v>468</v>
      </c>
      <c r="D520" s="32" t="s">
        <v>446</v>
      </c>
      <c r="E520" s="32" t="s">
        <v>441</v>
      </c>
      <c r="F520" s="36">
        <v>24570</v>
      </c>
      <c r="G520" s="14"/>
    </row>
    <row r="521" spans="1:7" s="1" customFormat="1" ht="12.75">
      <c r="A521" s="46" t="s">
        <v>16</v>
      </c>
      <c r="B521" s="30" t="s">
        <v>37</v>
      </c>
      <c r="C521" s="28"/>
      <c r="D521" s="28"/>
      <c r="E521" s="28"/>
      <c r="F521" s="31">
        <f>F522</f>
        <v>32000</v>
      </c>
      <c r="G521" s="14"/>
    </row>
    <row r="522" spans="1:7" s="1" customFormat="1" ht="12.75">
      <c r="A522" s="51" t="s">
        <v>39</v>
      </c>
      <c r="B522" s="30" t="s">
        <v>38</v>
      </c>
      <c r="C522" s="32"/>
      <c r="D522" s="32"/>
      <c r="E522" s="32"/>
      <c r="F522" s="31">
        <f>F523</f>
        <v>32000</v>
      </c>
      <c r="G522" s="14"/>
    </row>
    <row r="523" spans="1:7" s="1" customFormat="1" ht="12.75">
      <c r="A523" s="51" t="s">
        <v>284</v>
      </c>
      <c r="B523" s="30" t="s">
        <v>38</v>
      </c>
      <c r="C523" s="32" t="s">
        <v>468</v>
      </c>
      <c r="D523" s="32" t="s">
        <v>446</v>
      </c>
      <c r="E523" s="32" t="s">
        <v>441</v>
      </c>
      <c r="F523" s="31">
        <v>32000</v>
      </c>
      <c r="G523" s="14"/>
    </row>
    <row r="524" spans="1:7" s="1" customFormat="1" ht="33.75">
      <c r="A524" s="58" t="s">
        <v>254</v>
      </c>
      <c r="B524" s="27" t="s">
        <v>255</v>
      </c>
      <c r="C524" s="28"/>
      <c r="D524" s="28"/>
      <c r="E524" s="28"/>
      <c r="F524" s="29">
        <f>F525+F530</f>
        <v>3200000</v>
      </c>
      <c r="G524" s="14"/>
    </row>
    <row r="525" spans="1:7" s="1" customFormat="1" ht="22.5">
      <c r="A525" s="61" t="s">
        <v>20</v>
      </c>
      <c r="B525" s="33" t="s">
        <v>418</v>
      </c>
      <c r="C525" s="28"/>
      <c r="D525" s="28"/>
      <c r="E525" s="28"/>
      <c r="F525" s="31">
        <f>F526+F528</f>
        <v>2500000</v>
      </c>
      <c r="G525" s="47"/>
    </row>
    <row r="526" spans="1:7" s="1" customFormat="1" ht="22.5">
      <c r="A526" s="51" t="s">
        <v>419</v>
      </c>
      <c r="B526" s="35" t="s">
        <v>633</v>
      </c>
      <c r="C526" s="28"/>
      <c r="D526" s="28"/>
      <c r="E526" s="28"/>
      <c r="F526" s="31">
        <f>F527</f>
        <v>2500000</v>
      </c>
      <c r="G526" s="47"/>
    </row>
    <row r="527" spans="1:7" s="1" customFormat="1" ht="12.75">
      <c r="A527" s="51" t="s">
        <v>420</v>
      </c>
      <c r="B527" s="35" t="s">
        <v>633</v>
      </c>
      <c r="C527" s="32" t="s">
        <v>468</v>
      </c>
      <c r="D527" s="32" t="s">
        <v>441</v>
      </c>
      <c r="E527" s="32" t="s">
        <v>461</v>
      </c>
      <c r="F527" s="31">
        <v>2500000</v>
      </c>
      <c r="G527" s="47"/>
    </row>
    <row r="528" spans="1:7" s="1" customFormat="1" ht="22.5" hidden="1">
      <c r="A528" s="51" t="s">
        <v>427</v>
      </c>
      <c r="B528" s="35" t="s">
        <v>428</v>
      </c>
      <c r="C528" s="32"/>
      <c r="D528" s="32"/>
      <c r="E528" s="32"/>
      <c r="F528" s="31">
        <f>F529</f>
        <v>0</v>
      </c>
      <c r="G528" s="47"/>
    </row>
    <row r="529" spans="1:7" s="1" customFormat="1" ht="12.75" hidden="1">
      <c r="A529" s="51" t="s">
        <v>420</v>
      </c>
      <c r="B529" s="35" t="s">
        <v>428</v>
      </c>
      <c r="C529" s="32" t="s">
        <v>468</v>
      </c>
      <c r="D529" s="32" t="s">
        <v>441</v>
      </c>
      <c r="E529" s="32" t="s">
        <v>461</v>
      </c>
      <c r="F529" s="31"/>
      <c r="G529" s="47"/>
    </row>
    <row r="530" spans="1:7" s="1" customFormat="1" ht="12.75">
      <c r="A530" s="46" t="s">
        <v>16</v>
      </c>
      <c r="B530" s="30" t="s">
        <v>408</v>
      </c>
      <c r="C530" s="28"/>
      <c r="D530" s="28"/>
      <c r="E530" s="28"/>
      <c r="F530" s="31">
        <f>F531+F533</f>
        <v>700000</v>
      </c>
      <c r="G530" s="47"/>
    </row>
    <row r="531" spans="1:7" s="1" customFormat="1" ht="22.5">
      <c r="A531" s="61" t="s">
        <v>256</v>
      </c>
      <c r="B531" s="30" t="s">
        <v>634</v>
      </c>
      <c r="C531" s="32"/>
      <c r="D531" s="32"/>
      <c r="E531" s="32"/>
      <c r="F531" s="31">
        <f>F532</f>
        <v>350000</v>
      </c>
      <c r="G531" s="47"/>
    </row>
    <row r="532" spans="1:7" s="1" customFormat="1" ht="12.75">
      <c r="A532" s="61" t="s">
        <v>285</v>
      </c>
      <c r="B532" s="30" t="s">
        <v>634</v>
      </c>
      <c r="C532" s="32" t="s">
        <v>468</v>
      </c>
      <c r="D532" s="32" t="s">
        <v>441</v>
      </c>
      <c r="E532" s="32" t="s">
        <v>461</v>
      </c>
      <c r="F532" s="31">
        <v>350000</v>
      </c>
      <c r="G532" s="14"/>
    </row>
    <row r="533" spans="1:7" s="1" customFormat="1" ht="22.5">
      <c r="A533" s="51" t="s">
        <v>379</v>
      </c>
      <c r="B533" s="35" t="s">
        <v>635</v>
      </c>
      <c r="C533" s="32"/>
      <c r="D533" s="32"/>
      <c r="E533" s="32"/>
      <c r="F533" s="31">
        <f>F534</f>
        <v>350000</v>
      </c>
      <c r="G533" s="14"/>
    </row>
    <row r="534" spans="1:7" s="1" customFormat="1" ht="12.75">
      <c r="A534" s="51" t="s">
        <v>420</v>
      </c>
      <c r="B534" s="35" t="s">
        <v>635</v>
      </c>
      <c r="C534" s="32" t="s">
        <v>468</v>
      </c>
      <c r="D534" s="32" t="s">
        <v>441</v>
      </c>
      <c r="E534" s="32" t="s">
        <v>461</v>
      </c>
      <c r="F534" s="31">
        <v>350000</v>
      </c>
      <c r="G534" s="14"/>
    </row>
    <row r="535" spans="1:7" s="1" customFormat="1" ht="22.5">
      <c r="A535" s="58" t="s">
        <v>258</v>
      </c>
      <c r="B535" s="27" t="s">
        <v>257</v>
      </c>
      <c r="C535" s="28"/>
      <c r="D535" s="28"/>
      <c r="E535" s="28"/>
      <c r="F535" s="29">
        <f>F536</f>
        <v>50000</v>
      </c>
      <c r="G535" s="14"/>
    </row>
    <row r="536" spans="1:7" s="1" customFormat="1" ht="12.75">
      <c r="A536" s="46" t="s">
        <v>16</v>
      </c>
      <c r="B536" s="30" t="s">
        <v>259</v>
      </c>
      <c r="C536" s="28"/>
      <c r="D536" s="28"/>
      <c r="E536" s="28"/>
      <c r="F536" s="31">
        <f>F537</f>
        <v>50000</v>
      </c>
      <c r="G536" s="14"/>
    </row>
    <row r="537" spans="1:7" s="1" customFormat="1" ht="12.75">
      <c r="A537" s="46" t="s">
        <v>407</v>
      </c>
      <c r="B537" s="30" t="s">
        <v>282</v>
      </c>
      <c r="C537" s="28"/>
      <c r="D537" s="28"/>
      <c r="E537" s="28"/>
      <c r="F537" s="31">
        <f>F538</f>
        <v>50000</v>
      </c>
      <c r="G537" s="14"/>
    </row>
    <row r="538" spans="1:7" s="1" customFormat="1" ht="12.75">
      <c r="A538" s="61" t="s">
        <v>285</v>
      </c>
      <c r="B538" s="30" t="s">
        <v>282</v>
      </c>
      <c r="C538" s="32" t="s">
        <v>468</v>
      </c>
      <c r="D538" s="32" t="s">
        <v>441</v>
      </c>
      <c r="E538" s="32" t="s">
        <v>461</v>
      </c>
      <c r="F538" s="31">
        <v>50000</v>
      </c>
      <c r="G538" s="14"/>
    </row>
    <row r="539" spans="1:7" s="1" customFormat="1" ht="12.75">
      <c r="A539" s="96" t="s">
        <v>34</v>
      </c>
      <c r="B539" s="97" t="s">
        <v>110</v>
      </c>
      <c r="C539" s="32"/>
      <c r="D539" s="32"/>
      <c r="E539" s="32"/>
      <c r="F539" s="29">
        <f>F540+F564+F579+F627+F636+F639+F651+F624+F633</f>
        <v>161163286.56</v>
      </c>
      <c r="G539" s="14"/>
    </row>
    <row r="540" spans="1:7" s="1" customFormat="1" ht="45">
      <c r="A540" s="55" t="s">
        <v>113</v>
      </c>
      <c r="B540" s="35" t="s">
        <v>112</v>
      </c>
      <c r="C540" s="33"/>
      <c r="D540" s="39"/>
      <c r="E540" s="32"/>
      <c r="F540" s="36">
        <f>F541+F545+F547+F553+F559+F551</f>
        <v>4905300</v>
      </c>
      <c r="G540" s="14"/>
    </row>
    <row r="541" spans="1:7" s="1" customFormat="1" ht="12.75">
      <c r="A541" s="51" t="s">
        <v>473</v>
      </c>
      <c r="B541" s="35" t="s">
        <v>636</v>
      </c>
      <c r="C541" s="32"/>
      <c r="D541" s="32"/>
      <c r="E541" s="32"/>
      <c r="F541" s="36">
        <f>F542+F543+F544</f>
        <v>801800</v>
      </c>
      <c r="G541" s="14"/>
    </row>
    <row r="542" spans="1:7" s="1" customFormat="1" ht="12.75">
      <c r="A542" s="50" t="s">
        <v>245</v>
      </c>
      <c r="B542" s="35" t="s">
        <v>636</v>
      </c>
      <c r="C542" s="32" t="s">
        <v>465</v>
      </c>
      <c r="D542" s="32" t="s">
        <v>441</v>
      </c>
      <c r="E542" s="32" t="s">
        <v>446</v>
      </c>
      <c r="F542" s="31">
        <v>608142</v>
      </c>
      <c r="G542" s="23"/>
    </row>
    <row r="543" spans="1:7" s="1" customFormat="1" ht="22.5">
      <c r="A543" s="50" t="s">
        <v>246</v>
      </c>
      <c r="B543" s="35" t="s">
        <v>636</v>
      </c>
      <c r="C543" s="32" t="s">
        <v>243</v>
      </c>
      <c r="D543" s="32" t="s">
        <v>441</v>
      </c>
      <c r="E543" s="32" t="s">
        <v>446</v>
      </c>
      <c r="F543" s="31">
        <v>183658</v>
      </c>
      <c r="G543" s="23"/>
    </row>
    <row r="544" spans="1:7" s="1" customFormat="1" ht="12.75">
      <c r="A544" s="51" t="s">
        <v>284</v>
      </c>
      <c r="B544" s="35" t="s">
        <v>636</v>
      </c>
      <c r="C544" s="32" t="s">
        <v>468</v>
      </c>
      <c r="D544" s="32" t="s">
        <v>441</v>
      </c>
      <c r="E544" s="32" t="s">
        <v>446</v>
      </c>
      <c r="F544" s="31">
        <v>10000</v>
      </c>
      <c r="G544" s="23"/>
    </row>
    <row r="545" spans="1:7" s="1" customFormat="1" ht="22.5">
      <c r="A545" s="51" t="s">
        <v>125</v>
      </c>
      <c r="B545" s="35" t="s">
        <v>637</v>
      </c>
      <c r="C545" s="33"/>
      <c r="D545" s="32"/>
      <c r="E545" s="32"/>
      <c r="F545" s="36">
        <f>F546</f>
        <v>129900</v>
      </c>
      <c r="G545" s="14"/>
    </row>
    <row r="546" spans="1:7" s="10" customFormat="1" ht="12.75">
      <c r="A546" s="51" t="s">
        <v>284</v>
      </c>
      <c r="B546" s="35" t="s">
        <v>637</v>
      </c>
      <c r="C546" s="33" t="s">
        <v>468</v>
      </c>
      <c r="D546" s="32" t="s">
        <v>441</v>
      </c>
      <c r="E546" s="32" t="s">
        <v>446</v>
      </c>
      <c r="F546" s="36">
        <v>129900</v>
      </c>
      <c r="G546" s="16"/>
    </row>
    <row r="547" spans="1:7" s="10" customFormat="1" ht="22.5">
      <c r="A547" s="51" t="s">
        <v>460</v>
      </c>
      <c r="B547" s="35" t="s">
        <v>638</v>
      </c>
      <c r="C547" s="33"/>
      <c r="D547" s="39"/>
      <c r="E547" s="32"/>
      <c r="F547" s="36">
        <f>F548+F550+F549</f>
        <v>112800</v>
      </c>
      <c r="G547" s="16"/>
    </row>
    <row r="548" spans="1:7" s="1" customFormat="1" ht="12.75">
      <c r="A548" s="50" t="s">
        <v>245</v>
      </c>
      <c r="B548" s="35" t="s">
        <v>638</v>
      </c>
      <c r="C548" s="33" t="s">
        <v>465</v>
      </c>
      <c r="D548" s="32" t="s">
        <v>441</v>
      </c>
      <c r="E548" s="32" t="s">
        <v>446</v>
      </c>
      <c r="F548" s="36">
        <v>68197</v>
      </c>
      <c r="G548" s="23"/>
    </row>
    <row r="549" spans="1:7" s="1" customFormat="1" ht="22.5">
      <c r="A549" s="50" t="s">
        <v>246</v>
      </c>
      <c r="B549" s="35" t="s">
        <v>638</v>
      </c>
      <c r="C549" s="33" t="s">
        <v>243</v>
      </c>
      <c r="D549" s="32" t="s">
        <v>441</v>
      </c>
      <c r="E549" s="32" t="s">
        <v>446</v>
      </c>
      <c r="F549" s="36">
        <v>20596</v>
      </c>
      <c r="G549" s="23"/>
    </row>
    <row r="550" spans="1:7" s="1" customFormat="1" ht="12.75">
      <c r="A550" s="51" t="s">
        <v>284</v>
      </c>
      <c r="B550" s="35" t="s">
        <v>638</v>
      </c>
      <c r="C550" s="33" t="s">
        <v>468</v>
      </c>
      <c r="D550" s="32" t="s">
        <v>441</v>
      </c>
      <c r="E550" s="32" t="s">
        <v>446</v>
      </c>
      <c r="F550" s="36">
        <v>24007</v>
      </c>
      <c r="G550" s="23"/>
    </row>
    <row r="551" spans="1:7" s="1" customFormat="1" ht="22.5">
      <c r="A551" s="74" t="s">
        <v>262</v>
      </c>
      <c r="B551" s="35" t="s">
        <v>261</v>
      </c>
      <c r="C551" s="33"/>
      <c r="D551" s="32"/>
      <c r="E551" s="32"/>
      <c r="F551" s="36">
        <f>F552</f>
        <v>6800</v>
      </c>
      <c r="G551" s="14"/>
    </row>
    <row r="552" spans="1:7" s="1" customFormat="1" ht="33.75">
      <c r="A552" s="49" t="s">
        <v>263</v>
      </c>
      <c r="B552" s="35" t="s">
        <v>261</v>
      </c>
      <c r="C552" s="33" t="s">
        <v>264</v>
      </c>
      <c r="D552" s="32" t="s">
        <v>441</v>
      </c>
      <c r="E552" s="32" t="s">
        <v>447</v>
      </c>
      <c r="F552" s="36">
        <v>6800</v>
      </c>
      <c r="G552" s="14"/>
    </row>
    <row r="553" spans="1:7" ht="22.5">
      <c r="A553" s="49" t="s">
        <v>498</v>
      </c>
      <c r="B553" s="35" t="s">
        <v>115</v>
      </c>
      <c r="C553" s="33"/>
      <c r="D553" s="33"/>
      <c r="E553" s="33"/>
      <c r="F553" s="36">
        <f>F554+F556+F558+F555+F557</f>
        <v>3791600</v>
      </c>
      <c r="G553" s="16"/>
    </row>
    <row r="554" spans="1:7" s="1" customFormat="1" ht="12.75">
      <c r="A554" s="50" t="s">
        <v>245</v>
      </c>
      <c r="B554" s="35" t="s">
        <v>115</v>
      </c>
      <c r="C554" s="33" t="s">
        <v>465</v>
      </c>
      <c r="D554" s="32" t="s">
        <v>444</v>
      </c>
      <c r="E554" s="32" t="s">
        <v>446</v>
      </c>
      <c r="F554" s="36">
        <v>1714301</v>
      </c>
      <c r="G554" s="14"/>
    </row>
    <row r="555" spans="1:7" s="1" customFormat="1" ht="22.5">
      <c r="A555" s="50" t="s">
        <v>466</v>
      </c>
      <c r="B555" s="35" t="s">
        <v>115</v>
      </c>
      <c r="C555" s="33" t="s">
        <v>467</v>
      </c>
      <c r="D555" s="32" t="s">
        <v>444</v>
      </c>
      <c r="E555" s="32" t="s">
        <v>446</v>
      </c>
      <c r="F555" s="36">
        <v>1000</v>
      </c>
      <c r="G555" s="14"/>
    </row>
    <row r="556" spans="1:7" s="1" customFormat="1" ht="22.5">
      <c r="A556" s="50" t="s">
        <v>246</v>
      </c>
      <c r="B556" s="35" t="s">
        <v>115</v>
      </c>
      <c r="C556" s="33" t="s">
        <v>243</v>
      </c>
      <c r="D556" s="32" t="s">
        <v>444</v>
      </c>
      <c r="E556" s="32" t="s">
        <v>446</v>
      </c>
      <c r="F556" s="36">
        <v>517719</v>
      </c>
      <c r="G556" s="14"/>
    </row>
    <row r="557" spans="1:7" s="1" customFormat="1" ht="12.75">
      <c r="A557" s="25" t="s">
        <v>493</v>
      </c>
      <c r="B557" s="35" t="s">
        <v>115</v>
      </c>
      <c r="C557" s="33" t="s">
        <v>492</v>
      </c>
      <c r="D557" s="32" t="s">
        <v>444</v>
      </c>
      <c r="E557" s="32" t="s">
        <v>446</v>
      </c>
      <c r="F557" s="36">
        <v>258580</v>
      </c>
      <c r="G557" s="14"/>
    </row>
    <row r="558" spans="1:7" s="1" customFormat="1" ht="12.75">
      <c r="A558" s="51" t="s">
        <v>284</v>
      </c>
      <c r="B558" s="35" t="s">
        <v>115</v>
      </c>
      <c r="C558" s="33" t="s">
        <v>468</v>
      </c>
      <c r="D558" s="32" t="s">
        <v>444</v>
      </c>
      <c r="E558" s="32" t="s">
        <v>446</v>
      </c>
      <c r="F558" s="36">
        <v>1300000</v>
      </c>
      <c r="G558" s="14"/>
    </row>
    <row r="559" spans="1:7" s="1" customFormat="1" ht="22.5">
      <c r="A559" s="51" t="s">
        <v>494</v>
      </c>
      <c r="B559" s="35" t="s">
        <v>639</v>
      </c>
      <c r="C559" s="33"/>
      <c r="D559" s="32"/>
      <c r="E559" s="32"/>
      <c r="F559" s="36">
        <f>F563+F561+F560+F562</f>
        <v>62400</v>
      </c>
      <c r="G559" s="23"/>
    </row>
    <row r="560" spans="1:7" s="1" customFormat="1" ht="12.75">
      <c r="A560" s="50" t="s">
        <v>245</v>
      </c>
      <c r="B560" s="35" t="s">
        <v>639</v>
      </c>
      <c r="C560" s="33" t="s">
        <v>465</v>
      </c>
      <c r="D560" s="32" t="s">
        <v>441</v>
      </c>
      <c r="E560" s="32" t="s">
        <v>446</v>
      </c>
      <c r="F560" s="36">
        <v>41652</v>
      </c>
      <c r="G560" s="23"/>
    </row>
    <row r="561" spans="1:7" s="1" customFormat="1" ht="22.5">
      <c r="A561" s="50" t="s">
        <v>246</v>
      </c>
      <c r="B561" s="35" t="s">
        <v>639</v>
      </c>
      <c r="C561" s="33" t="s">
        <v>243</v>
      </c>
      <c r="D561" s="32" t="s">
        <v>441</v>
      </c>
      <c r="E561" s="32" t="s">
        <v>446</v>
      </c>
      <c r="F561" s="31">
        <v>12578</v>
      </c>
      <c r="G561" s="23"/>
    </row>
    <row r="562" spans="1:7" s="1" customFormat="1" ht="12.75">
      <c r="A562" s="25" t="s">
        <v>493</v>
      </c>
      <c r="B562" s="35" t="s">
        <v>639</v>
      </c>
      <c r="C562" s="33" t="s">
        <v>492</v>
      </c>
      <c r="D562" s="32" t="s">
        <v>441</v>
      </c>
      <c r="E562" s="32" t="s">
        <v>446</v>
      </c>
      <c r="F562" s="31">
        <v>800</v>
      </c>
      <c r="G562" s="23"/>
    </row>
    <row r="563" spans="1:7" s="1" customFormat="1" ht="12.75">
      <c r="A563" s="51" t="s">
        <v>284</v>
      </c>
      <c r="B563" s="35" t="s">
        <v>639</v>
      </c>
      <c r="C563" s="33" t="s">
        <v>468</v>
      </c>
      <c r="D563" s="32" t="s">
        <v>441</v>
      </c>
      <c r="E563" s="32" t="s">
        <v>446</v>
      </c>
      <c r="F563" s="31">
        <v>7370</v>
      </c>
      <c r="G563" s="23"/>
    </row>
    <row r="564" spans="1:6" ht="12.75">
      <c r="A564" s="46" t="s">
        <v>14</v>
      </c>
      <c r="B564" s="35" t="s">
        <v>121</v>
      </c>
      <c r="C564" s="32"/>
      <c r="D564" s="32"/>
      <c r="E564" s="32"/>
      <c r="F564" s="31">
        <f>F575+F577+F567+F569+F565+F571+F573</f>
        <v>51870000</v>
      </c>
    </row>
    <row r="565" spans="1:7" s="2" customFormat="1" ht="38.25" customHeight="1">
      <c r="A565" s="75" t="s">
        <v>8</v>
      </c>
      <c r="B565" s="35" t="s">
        <v>229</v>
      </c>
      <c r="C565" s="32"/>
      <c r="D565" s="32"/>
      <c r="E565" s="32"/>
      <c r="F565" s="31">
        <f>F566</f>
        <v>13200000</v>
      </c>
      <c r="G565" s="19"/>
    </row>
    <row r="566" spans="1:7" s="2" customFormat="1" ht="12.75">
      <c r="A566" s="62" t="s">
        <v>4</v>
      </c>
      <c r="B566" s="35" t="s">
        <v>229</v>
      </c>
      <c r="C566" s="32" t="s">
        <v>2</v>
      </c>
      <c r="D566" s="32" t="s">
        <v>447</v>
      </c>
      <c r="E566" s="32" t="s">
        <v>442</v>
      </c>
      <c r="F566" s="31">
        <v>13200000</v>
      </c>
      <c r="G566" s="19"/>
    </row>
    <row r="567" spans="1:7" s="1" customFormat="1" ht="33.75">
      <c r="A567" s="49" t="s">
        <v>6</v>
      </c>
      <c r="B567" s="35" t="s">
        <v>228</v>
      </c>
      <c r="C567" s="32"/>
      <c r="D567" s="32"/>
      <c r="E567" s="32"/>
      <c r="F567" s="31">
        <f>F568</f>
        <v>25000000</v>
      </c>
      <c r="G567" s="14"/>
    </row>
    <row r="568" spans="1:7" s="1" customFormat="1" ht="12.75">
      <c r="A568" s="62" t="s">
        <v>4</v>
      </c>
      <c r="B568" s="35" t="s">
        <v>228</v>
      </c>
      <c r="C568" s="32" t="s">
        <v>2</v>
      </c>
      <c r="D568" s="32" t="s">
        <v>446</v>
      </c>
      <c r="E568" s="32" t="s">
        <v>452</v>
      </c>
      <c r="F568" s="31">
        <v>25000000</v>
      </c>
      <c r="G568" s="14"/>
    </row>
    <row r="569" spans="1:7" s="2" customFormat="1" ht="45">
      <c r="A569" s="75" t="s">
        <v>7</v>
      </c>
      <c r="B569" s="35" t="s">
        <v>230</v>
      </c>
      <c r="C569" s="32"/>
      <c r="D569" s="32"/>
      <c r="E569" s="32"/>
      <c r="F569" s="31">
        <f>F570</f>
        <v>600000</v>
      </c>
      <c r="G569" s="19"/>
    </row>
    <row r="570" spans="1:7" s="2" customFormat="1" ht="12.75">
      <c r="A570" s="62" t="s">
        <v>4</v>
      </c>
      <c r="B570" s="35" t="s">
        <v>230</v>
      </c>
      <c r="C570" s="32" t="s">
        <v>2</v>
      </c>
      <c r="D570" s="32" t="s">
        <v>447</v>
      </c>
      <c r="E570" s="32" t="s">
        <v>441</v>
      </c>
      <c r="F570" s="31">
        <v>600000</v>
      </c>
      <c r="G570" s="19"/>
    </row>
    <row r="571" spans="1:7" s="2" customFormat="1" ht="22.5">
      <c r="A571" s="49" t="s">
        <v>9</v>
      </c>
      <c r="B571" s="35" t="s">
        <v>231</v>
      </c>
      <c r="C571" s="33"/>
      <c r="D571" s="33"/>
      <c r="E571" s="33"/>
      <c r="F571" s="31">
        <f>F572</f>
        <v>12000000</v>
      </c>
      <c r="G571" s="19"/>
    </row>
    <row r="572" spans="1:7" s="2" customFormat="1" ht="12.75">
      <c r="A572" s="62" t="s">
        <v>4</v>
      </c>
      <c r="B572" s="35" t="s">
        <v>231</v>
      </c>
      <c r="C572" s="33" t="s">
        <v>2</v>
      </c>
      <c r="D572" s="33" t="s">
        <v>447</v>
      </c>
      <c r="E572" s="33" t="s">
        <v>444</v>
      </c>
      <c r="F572" s="31">
        <v>12000000</v>
      </c>
      <c r="G572" s="19"/>
    </row>
    <row r="573" spans="1:7" s="2" customFormat="1" ht="22.5">
      <c r="A573" s="49" t="s">
        <v>10</v>
      </c>
      <c r="B573" s="35" t="s">
        <v>232</v>
      </c>
      <c r="C573" s="33"/>
      <c r="D573" s="33"/>
      <c r="E573" s="33"/>
      <c r="F573" s="31">
        <f>F574</f>
        <v>840000</v>
      </c>
      <c r="G573" s="19"/>
    </row>
    <row r="574" spans="1:7" s="2" customFormat="1" ht="12.75">
      <c r="A574" s="62" t="s">
        <v>4</v>
      </c>
      <c r="B574" s="35" t="s">
        <v>232</v>
      </c>
      <c r="C574" s="33" t="s">
        <v>2</v>
      </c>
      <c r="D574" s="33" t="s">
        <v>447</v>
      </c>
      <c r="E574" s="33" t="s">
        <v>444</v>
      </c>
      <c r="F574" s="31">
        <v>840000</v>
      </c>
      <c r="G574" s="19"/>
    </row>
    <row r="575" spans="1:6" ht="22.5">
      <c r="A575" s="62" t="s">
        <v>3</v>
      </c>
      <c r="B575" s="35" t="s">
        <v>226</v>
      </c>
      <c r="C575" s="32"/>
      <c r="D575" s="32"/>
      <c r="E575" s="32"/>
      <c r="F575" s="31">
        <f>F576</f>
        <v>30000</v>
      </c>
    </row>
    <row r="576" spans="1:6" ht="12.75">
      <c r="A576" s="62" t="s">
        <v>4</v>
      </c>
      <c r="B576" s="35" t="s">
        <v>226</v>
      </c>
      <c r="C576" s="32" t="s">
        <v>2</v>
      </c>
      <c r="D576" s="32" t="s">
        <v>441</v>
      </c>
      <c r="E576" s="32" t="s">
        <v>461</v>
      </c>
      <c r="F576" s="31">
        <v>30000</v>
      </c>
    </row>
    <row r="577" spans="1:7" s="4" customFormat="1" ht="22.5">
      <c r="A577" s="49" t="s">
        <v>5</v>
      </c>
      <c r="B577" s="35" t="s">
        <v>227</v>
      </c>
      <c r="C577" s="32"/>
      <c r="D577" s="32"/>
      <c r="E577" s="32"/>
      <c r="F577" s="31">
        <f>F578</f>
        <v>200000</v>
      </c>
      <c r="G577" s="14"/>
    </row>
    <row r="578" spans="1:7" s="4" customFormat="1" ht="12.75">
      <c r="A578" s="62" t="s">
        <v>4</v>
      </c>
      <c r="B578" s="35" t="s">
        <v>227</v>
      </c>
      <c r="C578" s="32" t="s">
        <v>2</v>
      </c>
      <c r="D578" s="32" t="s">
        <v>444</v>
      </c>
      <c r="E578" s="32" t="s">
        <v>452</v>
      </c>
      <c r="F578" s="31">
        <v>200000</v>
      </c>
      <c r="G578" s="14"/>
    </row>
    <row r="579" spans="1:7" s="1" customFormat="1" ht="12.75">
      <c r="A579" s="46" t="s">
        <v>15</v>
      </c>
      <c r="B579" s="35" t="s">
        <v>92</v>
      </c>
      <c r="C579" s="33"/>
      <c r="D579" s="32"/>
      <c r="E579" s="32"/>
      <c r="F579" s="76">
        <f>F580+F583+F606+F611+F614+F616+F618+F620+F609+F622</f>
        <v>89131341</v>
      </c>
      <c r="G579" s="20"/>
    </row>
    <row r="580" spans="1:7" s="1" customFormat="1" ht="12.75">
      <c r="A580" s="51" t="s">
        <v>443</v>
      </c>
      <c r="B580" s="35" t="s">
        <v>188</v>
      </c>
      <c r="C580" s="32"/>
      <c r="D580" s="32"/>
      <c r="E580" s="32"/>
      <c r="F580" s="66">
        <f>F581+F582</f>
        <v>1967596</v>
      </c>
      <c r="G580" s="14"/>
    </row>
    <row r="581" spans="1:7" s="1" customFormat="1" ht="12.75">
      <c r="A581" s="50" t="s">
        <v>245</v>
      </c>
      <c r="B581" s="35" t="s">
        <v>188</v>
      </c>
      <c r="C581" s="32" t="s">
        <v>465</v>
      </c>
      <c r="D581" s="32" t="s">
        <v>441</v>
      </c>
      <c r="E581" s="32" t="s">
        <v>442</v>
      </c>
      <c r="F581" s="31">
        <v>1511210</v>
      </c>
      <c r="G581" s="14"/>
    </row>
    <row r="582" spans="1:7" s="1" customFormat="1" ht="22.5">
      <c r="A582" s="50" t="s">
        <v>246</v>
      </c>
      <c r="B582" s="35" t="s">
        <v>188</v>
      </c>
      <c r="C582" s="32" t="s">
        <v>243</v>
      </c>
      <c r="D582" s="32" t="s">
        <v>441</v>
      </c>
      <c r="E582" s="32" t="s">
        <v>442</v>
      </c>
      <c r="F582" s="31">
        <v>456386</v>
      </c>
      <c r="G582" s="14"/>
    </row>
    <row r="583" spans="1:7" s="1" customFormat="1" ht="12.75">
      <c r="A583" s="77" t="s">
        <v>19</v>
      </c>
      <c r="B583" s="35" t="s">
        <v>91</v>
      </c>
      <c r="C583" s="39"/>
      <c r="D583" s="63"/>
      <c r="E583" s="63"/>
      <c r="F583" s="31">
        <f>SUM(F584:F605)</f>
        <v>76236818</v>
      </c>
      <c r="G583" s="14"/>
    </row>
    <row r="584" spans="1:7" s="1" customFormat="1" ht="12.75">
      <c r="A584" s="50" t="s">
        <v>245</v>
      </c>
      <c r="B584" s="35" t="s">
        <v>91</v>
      </c>
      <c r="C584" s="32" t="s">
        <v>465</v>
      </c>
      <c r="D584" s="32" t="s">
        <v>445</v>
      </c>
      <c r="E584" s="32" t="s">
        <v>444</v>
      </c>
      <c r="F584" s="60">
        <f>283834+421279+675050</f>
        <v>1380163</v>
      </c>
      <c r="G584" s="14"/>
    </row>
    <row r="585" spans="1:7" s="1" customFormat="1" ht="22.5">
      <c r="A585" s="51" t="s">
        <v>466</v>
      </c>
      <c r="B585" s="35" t="s">
        <v>91</v>
      </c>
      <c r="C585" s="32" t="s">
        <v>467</v>
      </c>
      <c r="D585" s="32" t="s">
        <v>441</v>
      </c>
      <c r="E585" s="32" t="s">
        <v>444</v>
      </c>
      <c r="F585" s="60">
        <v>11190</v>
      </c>
      <c r="G585" s="14"/>
    </row>
    <row r="586" spans="1:7" s="1" customFormat="1" ht="33.75">
      <c r="A586" s="78" t="s">
        <v>263</v>
      </c>
      <c r="B586" s="35" t="s">
        <v>91</v>
      </c>
      <c r="C586" s="32" t="s">
        <v>264</v>
      </c>
      <c r="D586" s="32" t="s">
        <v>441</v>
      </c>
      <c r="E586" s="32" t="s">
        <v>444</v>
      </c>
      <c r="F586" s="60">
        <v>40000</v>
      </c>
      <c r="G586" s="14"/>
    </row>
    <row r="587" spans="1:7" s="1" customFormat="1" ht="22.5">
      <c r="A587" s="50" t="s">
        <v>246</v>
      </c>
      <c r="B587" s="35" t="s">
        <v>91</v>
      </c>
      <c r="C587" s="32" t="s">
        <v>243</v>
      </c>
      <c r="D587" s="32" t="s">
        <v>441</v>
      </c>
      <c r="E587" s="32" t="s">
        <v>444</v>
      </c>
      <c r="F587" s="60">
        <f>85718+127226+203865</f>
        <v>416809</v>
      </c>
      <c r="G587" s="14"/>
    </row>
    <row r="588" spans="1:7" s="1" customFormat="1" ht="12.75">
      <c r="A588" s="51" t="s">
        <v>493</v>
      </c>
      <c r="B588" s="35" t="s">
        <v>91</v>
      </c>
      <c r="C588" s="32" t="s">
        <v>492</v>
      </c>
      <c r="D588" s="32" t="s">
        <v>441</v>
      </c>
      <c r="E588" s="32" t="s">
        <v>444</v>
      </c>
      <c r="F588" s="60">
        <v>170000</v>
      </c>
      <c r="G588" s="14"/>
    </row>
    <row r="589" spans="1:7" s="1" customFormat="1" ht="12.75">
      <c r="A589" s="51" t="s">
        <v>284</v>
      </c>
      <c r="B589" s="35" t="s">
        <v>91</v>
      </c>
      <c r="C589" s="32" t="s">
        <v>468</v>
      </c>
      <c r="D589" s="32" t="s">
        <v>441</v>
      </c>
      <c r="E589" s="32" t="s">
        <v>444</v>
      </c>
      <c r="F589" s="60">
        <v>650000</v>
      </c>
      <c r="G589" s="14"/>
    </row>
    <row r="590" spans="1:7" s="1" customFormat="1" ht="12.75">
      <c r="A590" s="50" t="s">
        <v>245</v>
      </c>
      <c r="B590" s="35" t="s">
        <v>91</v>
      </c>
      <c r="C590" s="32" t="s">
        <v>465</v>
      </c>
      <c r="D590" s="32" t="s">
        <v>441</v>
      </c>
      <c r="E590" s="32" t="s">
        <v>446</v>
      </c>
      <c r="F590" s="79">
        <v>33657874</v>
      </c>
      <c r="G590" s="14"/>
    </row>
    <row r="591" spans="1:7" s="1" customFormat="1" ht="22.5">
      <c r="A591" s="51" t="s">
        <v>466</v>
      </c>
      <c r="B591" s="35" t="s">
        <v>91</v>
      </c>
      <c r="C591" s="32" t="s">
        <v>467</v>
      </c>
      <c r="D591" s="32" t="s">
        <v>441</v>
      </c>
      <c r="E591" s="32" t="s">
        <v>446</v>
      </c>
      <c r="F591" s="79">
        <v>350000</v>
      </c>
      <c r="G591" s="14"/>
    </row>
    <row r="592" spans="1:7" s="1" customFormat="1" ht="22.5">
      <c r="A592" s="50" t="s">
        <v>246</v>
      </c>
      <c r="B592" s="35" t="s">
        <v>91</v>
      </c>
      <c r="C592" s="32" t="s">
        <v>243</v>
      </c>
      <c r="D592" s="32" t="s">
        <v>441</v>
      </c>
      <c r="E592" s="32" t="s">
        <v>446</v>
      </c>
      <c r="F592" s="79">
        <v>10162684</v>
      </c>
      <c r="G592" s="14"/>
    </row>
    <row r="593" spans="1:7" s="1" customFormat="1" ht="12.75">
      <c r="A593" s="51" t="s">
        <v>493</v>
      </c>
      <c r="B593" s="35" t="s">
        <v>91</v>
      </c>
      <c r="C593" s="32" t="s">
        <v>492</v>
      </c>
      <c r="D593" s="32" t="s">
        <v>441</v>
      </c>
      <c r="E593" s="32" t="s">
        <v>446</v>
      </c>
      <c r="F593" s="79">
        <v>3250500</v>
      </c>
      <c r="G593" s="14"/>
    </row>
    <row r="594" spans="1:7" s="1" customFormat="1" ht="12.75">
      <c r="A594" s="51" t="s">
        <v>284</v>
      </c>
      <c r="B594" s="35" t="s">
        <v>91</v>
      </c>
      <c r="C594" s="32" t="s">
        <v>468</v>
      </c>
      <c r="D594" s="32" t="s">
        <v>441</v>
      </c>
      <c r="E594" s="32" t="s">
        <v>446</v>
      </c>
      <c r="F594" s="79">
        <f>15320000-1500000+600+156000+2526-934</f>
        <v>13978192</v>
      </c>
      <c r="G594" s="14"/>
    </row>
    <row r="595" spans="1:6" ht="12.75">
      <c r="A595" s="50" t="s">
        <v>245</v>
      </c>
      <c r="B595" s="35" t="s">
        <v>91</v>
      </c>
      <c r="C595" s="32" t="s">
        <v>465</v>
      </c>
      <c r="D595" s="32" t="s">
        <v>441</v>
      </c>
      <c r="E595" s="32" t="s">
        <v>448</v>
      </c>
      <c r="F595" s="60">
        <f>640814+400157</f>
        <v>1040971</v>
      </c>
    </row>
    <row r="596" spans="1:6" ht="22.5">
      <c r="A596" s="51" t="s">
        <v>466</v>
      </c>
      <c r="B596" s="35" t="s">
        <v>91</v>
      </c>
      <c r="C596" s="32" t="s">
        <v>467</v>
      </c>
      <c r="D596" s="32" t="s">
        <v>441</v>
      </c>
      <c r="E596" s="32" t="s">
        <v>448</v>
      </c>
      <c r="F596" s="60">
        <v>1000</v>
      </c>
    </row>
    <row r="597" spans="1:6" ht="22.5">
      <c r="A597" s="50" t="s">
        <v>246</v>
      </c>
      <c r="B597" s="35" t="s">
        <v>91</v>
      </c>
      <c r="C597" s="32" t="s">
        <v>243</v>
      </c>
      <c r="D597" s="32" t="s">
        <v>441</v>
      </c>
      <c r="E597" s="32" t="s">
        <v>448</v>
      </c>
      <c r="F597" s="60">
        <f>193526+120848</f>
        <v>314374</v>
      </c>
    </row>
    <row r="598" spans="1:6" ht="12.75">
      <c r="A598" s="51" t="s">
        <v>493</v>
      </c>
      <c r="B598" s="35" t="s">
        <v>91</v>
      </c>
      <c r="C598" s="32" t="s">
        <v>492</v>
      </c>
      <c r="D598" s="32" t="s">
        <v>441</v>
      </c>
      <c r="E598" s="32" t="s">
        <v>448</v>
      </c>
      <c r="F598" s="60">
        <v>51000</v>
      </c>
    </row>
    <row r="599" spans="1:6" ht="12.75">
      <c r="A599" s="51" t="s">
        <v>284</v>
      </c>
      <c r="B599" s="35" t="s">
        <v>91</v>
      </c>
      <c r="C599" s="32" t="s">
        <v>468</v>
      </c>
      <c r="D599" s="32" t="s">
        <v>441</v>
      </c>
      <c r="E599" s="32" t="s">
        <v>448</v>
      </c>
      <c r="F599" s="60">
        <v>110000</v>
      </c>
    </row>
    <row r="600" spans="1:6" ht="12.75">
      <c r="A600" s="51" t="s">
        <v>284</v>
      </c>
      <c r="B600" s="35" t="s">
        <v>91</v>
      </c>
      <c r="C600" s="32" t="s">
        <v>468</v>
      </c>
      <c r="D600" s="32" t="s">
        <v>441</v>
      </c>
      <c r="E600" s="32" t="s">
        <v>461</v>
      </c>
      <c r="F600" s="31">
        <v>600000</v>
      </c>
    </row>
    <row r="601" spans="1:6" ht="12.75">
      <c r="A601" s="50" t="s">
        <v>245</v>
      </c>
      <c r="B601" s="35" t="s">
        <v>91</v>
      </c>
      <c r="C601" s="32" t="s">
        <v>465</v>
      </c>
      <c r="D601" s="32" t="s">
        <v>446</v>
      </c>
      <c r="E601" s="32" t="s">
        <v>449</v>
      </c>
      <c r="F601" s="60">
        <f>426569+2378078+4034824</f>
        <v>6839471</v>
      </c>
    </row>
    <row r="602" spans="1:6" ht="22.5">
      <c r="A602" s="51" t="s">
        <v>466</v>
      </c>
      <c r="B602" s="35" t="s">
        <v>91</v>
      </c>
      <c r="C602" s="32" t="s">
        <v>467</v>
      </c>
      <c r="D602" s="32" t="s">
        <v>446</v>
      </c>
      <c r="E602" s="32" t="s">
        <v>449</v>
      </c>
      <c r="F602" s="60">
        <v>2070</v>
      </c>
    </row>
    <row r="603" spans="1:6" ht="22.5">
      <c r="A603" s="50" t="s">
        <v>246</v>
      </c>
      <c r="B603" s="35" t="s">
        <v>91</v>
      </c>
      <c r="C603" s="32" t="s">
        <v>243</v>
      </c>
      <c r="D603" s="32" t="s">
        <v>446</v>
      </c>
      <c r="E603" s="32" t="s">
        <v>449</v>
      </c>
      <c r="F603" s="60">
        <f>128824+718179+1218517</f>
        <v>2065520</v>
      </c>
    </row>
    <row r="604" spans="1:6" ht="12.75">
      <c r="A604" s="51" t="s">
        <v>493</v>
      </c>
      <c r="B604" s="35" t="s">
        <v>91</v>
      </c>
      <c r="C604" s="32" t="s">
        <v>492</v>
      </c>
      <c r="D604" s="32" t="s">
        <v>446</v>
      </c>
      <c r="E604" s="32" t="s">
        <v>449</v>
      </c>
      <c r="F604" s="60">
        <v>280000</v>
      </c>
    </row>
    <row r="605" spans="1:6" ht="12.75">
      <c r="A605" s="51" t="s">
        <v>284</v>
      </c>
      <c r="B605" s="35" t="s">
        <v>91</v>
      </c>
      <c r="C605" s="32" t="s">
        <v>468</v>
      </c>
      <c r="D605" s="32" t="s">
        <v>446</v>
      </c>
      <c r="E605" s="32" t="s">
        <v>449</v>
      </c>
      <c r="F605" s="60">
        <v>865000</v>
      </c>
    </row>
    <row r="606" spans="1:7" s="1" customFormat="1" ht="12.75">
      <c r="A606" s="51" t="s">
        <v>456</v>
      </c>
      <c r="B606" s="35" t="s">
        <v>236</v>
      </c>
      <c r="C606" s="32"/>
      <c r="D606" s="32"/>
      <c r="E606" s="32"/>
      <c r="F606" s="31">
        <f>F607+F608</f>
        <v>1554118</v>
      </c>
      <c r="G606" s="14"/>
    </row>
    <row r="607" spans="1:7" s="1" customFormat="1" ht="12.75">
      <c r="A607" s="50" t="s">
        <v>245</v>
      </c>
      <c r="B607" s="35" t="s">
        <v>236</v>
      </c>
      <c r="C607" s="32" t="s">
        <v>465</v>
      </c>
      <c r="D607" s="32" t="s">
        <v>441</v>
      </c>
      <c r="E607" s="32" t="s">
        <v>444</v>
      </c>
      <c r="F607" s="31">
        <v>1205168</v>
      </c>
      <c r="G607" s="14"/>
    </row>
    <row r="608" spans="1:7" s="1" customFormat="1" ht="22.5">
      <c r="A608" s="50" t="s">
        <v>246</v>
      </c>
      <c r="B608" s="35" t="s">
        <v>236</v>
      </c>
      <c r="C608" s="32" t="s">
        <v>243</v>
      </c>
      <c r="D608" s="32" t="s">
        <v>441</v>
      </c>
      <c r="E608" s="32" t="s">
        <v>444</v>
      </c>
      <c r="F608" s="31">
        <v>348950</v>
      </c>
      <c r="G608" s="14"/>
    </row>
    <row r="609" spans="1:7" s="1" customFormat="1" ht="12.75">
      <c r="A609" s="51" t="s">
        <v>505</v>
      </c>
      <c r="B609" s="35" t="s">
        <v>116</v>
      </c>
      <c r="C609" s="32"/>
      <c r="D609" s="32"/>
      <c r="E609" s="32"/>
      <c r="F609" s="31">
        <f>F610</f>
        <v>1470000</v>
      </c>
      <c r="G609" s="14"/>
    </row>
    <row r="610" spans="1:7" s="1" customFormat="1" ht="12.75">
      <c r="A610" s="49" t="s">
        <v>284</v>
      </c>
      <c r="B610" s="35" t="s">
        <v>116</v>
      </c>
      <c r="C610" s="32" t="s">
        <v>468</v>
      </c>
      <c r="D610" s="32" t="s">
        <v>441</v>
      </c>
      <c r="E610" s="32" t="s">
        <v>461</v>
      </c>
      <c r="F610" s="31">
        <v>1470000</v>
      </c>
      <c r="G610" s="14"/>
    </row>
    <row r="611" spans="1:6" ht="12.75">
      <c r="A611" s="51" t="s">
        <v>459</v>
      </c>
      <c r="B611" s="35" t="s">
        <v>235</v>
      </c>
      <c r="C611" s="32"/>
      <c r="D611" s="32"/>
      <c r="E611" s="32"/>
      <c r="F611" s="31">
        <f>F612+F613</f>
        <v>1171409</v>
      </c>
    </row>
    <row r="612" spans="1:6" ht="12.75">
      <c r="A612" s="50" t="s">
        <v>245</v>
      </c>
      <c r="B612" s="35" t="s">
        <v>235</v>
      </c>
      <c r="C612" s="32" t="s">
        <v>465</v>
      </c>
      <c r="D612" s="32" t="s">
        <v>441</v>
      </c>
      <c r="E612" s="32" t="s">
        <v>448</v>
      </c>
      <c r="F612" s="31">
        <v>899700</v>
      </c>
    </row>
    <row r="613" spans="1:6" ht="22.5">
      <c r="A613" s="50" t="s">
        <v>246</v>
      </c>
      <c r="B613" s="35" t="s">
        <v>235</v>
      </c>
      <c r="C613" s="32" t="s">
        <v>243</v>
      </c>
      <c r="D613" s="32" t="s">
        <v>441</v>
      </c>
      <c r="E613" s="32" t="s">
        <v>448</v>
      </c>
      <c r="F613" s="31">
        <v>271709</v>
      </c>
    </row>
    <row r="614" spans="1:6" ht="12.75">
      <c r="A614" s="75" t="s">
        <v>506</v>
      </c>
      <c r="B614" s="35" t="s">
        <v>120</v>
      </c>
      <c r="C614" s="32"/>
      <c r="D614" s="32"/>
      <c r="E614" s="32"/>
      <c r="F614" s="31">
        <f>F615</f>
        <v>1020000</v>
      </c>
    </row>
    <row r="615" spans="1:7" s="1" customFormat="1" ht="12.75">
      <c r="A615" s="51" t="s">
        <v>475</v>
      </c>
      <c r="B615" s="35" t="s">
        <v>120</v>
      </c>
      <c r="C615" s="32" t="s">
        <v>474</v>
      </c>
      <c r="D615" s="32" t="s">
        <v>441</v>
      </c>
      <c r="E615" s="32" t="s">
        <v>461</v>
      </c>
      <c r="F615" s="31">
        <f>800000+220000</f>
        <v>1020000</v>
      </c>
      <c r="G615" s="14"/>
    </row>
    <row r="616" spans="1:6" ht="12.75">
      <c r="A616" s="51" t="s">
        <v>455</v>
      </c>
      <c r="B616" s="35" t="s">
        <v>189</v>
      </c>
      <c r="C616" s="32"/>
      <c r="D616" s="32"/>
      <c r="E616" s="32"/>
      <c r="F616" s="31">
        <f>F617</f>
        <v>1500000</v>
      </c>
    </row>
    <row r="617" spans="1:6" ht="12.75">
      <c r="A617" s="51" t="s">
        <v>284</v>
      </c>
      <c r="B617" s="35" t="s">
        <v>189</v>
      </c>
      <c r="C617" s="32" t="s">
        <v>468</v>
      </c>
      <c r="D617" s="32" t="s">
        <v>446</v>
      </c>
      <c r="E617" s="32" t="s">
        <v>449</v>
      </c>
      <c r="F617" s="31">
        <v>1500000</v>
      </c>
    </row>
    <row r="618" spans="1:7" s="4" customFormat="1" ht="12.75">
      <c r="A618" s="49" t="s">
        <v>234</v>
      </c>
      <c r="B618" s="35" t="s">
        <v>187</v>
      </c>
      <c r="C618" s="32"/>
      <c r="D618" s="32"/>
      <c r="E618" s="32"/>
      <c r="F618" s="31">
        <f>F619</f>
        <v>2501400</v>
      </c>
      <c r="G618" s="14"/>
    </row>
    <row r="619" spans="1:7" s="4" customFormat="1" ht="12.75">
      <c r="A619" s="51" t="s">
        <v>186</v>
      </c>
      <c r="B619" s="35" t="s">
        <v>187</v>
      </c>
      <c r="C619" s="32" t="s">
        <v>185</v>
      </c>
      <c r="D619" s="32" t="s">
        <v>441</v>
      </c>
      <c r="E619" s="32" t="s">
        <v>454</v>
      </c>
      <c r="F619" s="31">
        <f>2000000+501400</f>
        <v>2501400</v>
      </c>
      <c r="G619" s="14"/>
    </row>
    <row r="620" spans="1:7" s="4" customFormat="1" ht="22.5">
      <c r="A620" s="50" t="s">
        <v>432</v>
      </c>
      <c r="B620" s="67" t="s">
        <v>433</v>
      </c>
      <c r="C620" s="32"/>
      <c r="D620" s="32"/>
      <c r="E620" s="32"/>
      <c r="F620" s="31">
        <f>F621</f>
        <v>700000</v>
      </c>
      <c r="G620" s="14"/>
    </row>
    <row r="621" spans="1:7" s="4" customFormat="1" ht="12.75">
      <c r="A621" s="49" t="s">
        <v>284</v>
      </c>
      <c r="B621" s="67" t="s">
        <v>433</v>
      </c>
      <c r="C621" s="32" t="s">
        <v>468</v>
      </c>
      <c r="D621" s="32" t="s">
        <v>444</v>
      </c>
      <c r="E621" s="32" t="s">
        <v>452</v>
      </c>
      <c r="F621" s="31">
        <v>700000</v>
      </c>
      <c r="G621" s="14"/>
    </row>
    <row r="622" spans="1:6" ht="22.5">
      <c r="A622" s="75" t="s">
        <v>507</v>
      </c>
      <c r="B622" s="35" t="s">
        <v>172</v>
      </c>
      <c r="C622" s="32"/>
      <c r="D622" s="32"/>
      <c r="E622" s="32"/>
      <c r="F622" s="31">
        <f>F623</f>
        <v>1010000</v>
      </c>
    </row>
    <row r="623" spans="1:6" ht="12.75">
      <c r="A623" s="51" t="s">
        <v>284</v>
      </c>
      <c r="B623" s="35" t="s">
        <v>172</v>
      </c>
      <c r="C623" s="32" t="s">
        <v>468</v>
      </c>
      <c r="D623" s="32" t="s">
        <v>446</v>
      </c>
      <c r="E623" s="32" t="s">
        <v>449</v>
      </c>
      <c r="F623" s="31">
        <v>1010000</v>
      </c>
    </row>
    <row r="624" spans="1:6" ht="12.75">
      <c r="A624" s="51" t="s">
        <v>517</v>
      </c>
      <c r="B624" s="80" t="s">
        <v>515</v>
      </c>
      <c r="C624" s="32"/>
      <c r="D624" s="32"/>
      <c r="E624" s="32"/>
      <c r="F624" s="31">
        <f>F625</f>
        <v>12703.56</v>
      </c>
    </row>
    <row r="625" spans="1:6" ht="12.75">
      <c r="A625" s="51" t="s">
        <v>518</v>
      </c>
      <c r="B625" s="80" t="s">
        <v>516</v>
      </c>
      <c r="C625" s="32"/>
      <c r="D625" s="32"/>
      <c r="E625" s="32"/>
      <c r="F625" s="31">
        <f>F626</f>
        <v>12703.56</v>
      </c>
    </row>
    <row r="626" spans="1:6" ht="12.75">
      <c r="A626" s="51" t="s">
        <v>519</v>
      </c>
      <c r="B626" s="80" t="s">
        <v>516</v>
      </c>
      <c r="C626" s="32" t="s">
        <v>520</v>
      </c>
      <c r="D626" s="32" t="s">
        <v>461</v>
      </c>
      <c r="E626" s="32" t="s">
        <v>441</v>
      </c>
      <c r="F626" s="31">
        <v>12703.56</v>
      </c>
    </row>
    <row r="627" spans="1:6" ht="12.75">
      <c r="A627" s="46" t="s">
        <v>149</v>
      </c>
      <c r="B627" s="35" t="s">
        <v>157</v>
      </c>
      <c r="C627" s="32"/>
      <c r="D627" s="32"/>
      <c r="E627" s="32"/>
      <c r="F627" s="31">
        <f>F631+F628</f>
        <v>620000</v>
      </c>
    </row>
    <row r="628" spans="1:6" ht="12.75">
      <c r="A628" s="46" t="s">
        <v>107</v>
      </c>
      <c r="B628" s="35" t="s">
        <v>244</v>
      </c>
      <c r="C628" s="32"/>
      <c r="D628" s="32"/>
      <c r="E628" s="32"/>
      <c r="F628" s="31">
        <f>F630+F629</f>
        <v>520000</v>
      </c>
    </row>
    <row r="629" spans="1:6" ht="12.75">
      <c r="A629" s="51" t="s">
        <v>284</v>
      </c>
      <c r="B629" s="35" t="s">
        <v>244</v>
      </c>
      <c r="C629" s="32" t="s">
        <v>468</v>
      </c>
      <c r="D629" s="32" t="s">
        <v>447</v>
      </c>
      <c r="E629" s="32" t="s">
        <v>441</v>
      </c>
      <c r="F629" s="31">
        <v>20000</v>
      </c>
    </row>
    <row r="630" spans="1:6" ht="12.75">
      <c r="A630" s="51" t="s">
        <v>284</v>
      </c>
      <c r="B630" s="35" t="s">
        <v>244</v>
      </c>
      <c r="C630" s="32" t="s">
        <v>468</v>
      </c>
      <c r="D630" s="32" t="s">
        <v>447</v>
      </c>
      <c r="E630" s="32" t="s">
        <v>442</v>
      </c>
      <c r="F630" s="31">
        <v>500000</v>
      </c>
    </row>
    <row r="631" spans="1:6" ht="12.75">
      <c r="A631" s="51" t="s">
        <v>464</v>
      </c>
      <c r="B631" s="35" t="s">
        <v>156</v>
      </c>
      <c r="C631" s="32"/>
      <c r="D631" s="32"/>
      <c r="E631" s="32"/>
      <c r="F631" s="31">
        <f>F632</f>
        <v>100000</v>
      </c>
    </row>
    <row r="632" spans="1:6" ht="12.75">
      <c r="A632" s="51" t="s">
        <v>284</v>
      </c>
      <c r="B632" s="35" t="s">
        <v>156</v>
      </c>
      <c r="C632" s="32" t="s">
        <v>468</v>
      </c>
      <c r="D632" s="32" t="s">
        <v>448</v>
      </c>
      <c r="E632" s="32" t="s">
        <v>447</v>
      </c>
      <c r="F632" s="31">
        <v>100000</v>
      </c>
    </row>
    <row r="633" spans="1:6" ht="12.75">
      <c r="A633" s="46" t="s">
        <v>16</v>
      </c>
      <c r="B633" s="30" t="s">
        <v>640</v>
      </c>
      <c r="C633" s="28"/>
      <c r="D633" s="28"/>
      <c r="E633" s="28"/>
      <c r="F633" s="31">
        <f>F634</f>
        <v>500000</v>
      </c>
    </row>
    <row r="634" spans="1:6" ht="33.75">
      <c r="A634" s="49" t="s">
        <v>265</v>
      </c>
      <c r="B634" s="30" t="s">
        <v>641</v>
      </c>
      <c r="C634" s="28"/>
      <c r="D634" s="28"/>
      <c r="E634" s="28"/>
      <c r="F634" s="31">
        <f>F635</f>
        <v>500000</v>
      </c>
    </row>
    <row r="635" spans="1:6" ht="12.75">
      <c r="A635" s="25" t="s">
        <v>14</v>
      </c>
      <c r="B635" s="30" t="s">
        <v>641</v>
      </c>
      <c r="C635" s="32" t="s">
        <v>2</v>
      </c>
      <c r="D635" s="32" t="s">
        <v>447</v>
      </c>
      <c r="E635" s="32" t="s">
        <v>442</v>
      </c>
      <c r="F635" s="31">
        <v>500000</v>
      </c>
    </row>
    <row r="636" spans="1:6" ht="22.5">
      <c r="A636" s="49" t="s">
        <v>29</v>
      </c>
      <c r="B636" s="35" t="s">
        <v>159</v>
      </c>
      <c r="C636" s="32"/>
      <c r="D636" s="32"/>
      <c r="E636" s="32"/>
      <c r="F636" s="31">
        <f>F637</f>
        <v>2300000</v>
      </c>
    </row>
    <row r="637" spans="1:7" ht="33.75">
      <c r="A637" s="49" t="s">
        <v>463</v>
      </c>
      <c r="B637" s="35" t="s">
        <v>162</v>
      </c>
      <c r="C637" s="32"/>
      <c r="D637" s="32"/>
      <c r="E637" s="32"/>
      <c r="F637" s="31">
        <f>F638</f>
        <v>2300000</v>
      </c>
      <c r="G637" s="21"/>
    </row>
    <row r="638" spans="1:6" ht="22.5">
      <c r="A638" s="81" t="s">
        <v>219</v>
      </c>
      <c r="B638" s="35" t="s">
        <v>162</v>
      </c>
      <c r="C638" s="32" t="s">
        <v>361</v>
      </c>
      <c r="D638" s="32" t="s">
        <v>449</v>
      </c>
      <c r="E638" s="32" t="s">
        <v>442</v>
      </c>
      <c r="F638" s="31">
        <v>2300000</v>
      </c>
    </row>
    <row r="639" spans="1:6" ht="12.75">
      <c r="A639" s="46" t="s">
        <v>18</v>
      </c>
      <c r="B639" s="35" t="s">
        <v>128</v>
      </c>
      <c r="C639" s="32"/>
      <c r="D639" s="32"/>
      <c r="E639" s="32"/>
      <c r="F639" s="31">
        <f>F640+F648</f>
        <v>513100</v>
      </c>
    </row>
    <row r="640" spans="1:6" ht="12.75">
      <c r="A640" s="51" t="s">
        <v>19</v>
      </c>
      <c r="B640" s="35" t="s">
        <v>111</v>
      </c>
      <c r="C640" s="32"/>
      <c r="D640" s="32"/>
      <c r="E640" s="32"/>
      <c r="F640" s="31">
        <f>SUM(F641:F647)</f>
        <v>503100</v>
      </c>
    </row>
    <row r="641" spans="1:7" s="1" customFormat="1" ht="12.75">
      <c r="A641" s="62" t="s">
        <v>472</v>
      </c>
      <c r="B641" s="35" t="s">
        <v>111</v>
      </c>
      <c r="C641" s="32" t="s">
        <v>469</v>
      </c>
      <c r="D641" s="32" t="s">
        <v>441</v>
      </c>
      <c r="E641" s="32" t="s">
        <v>444</v>
      </c>
      <c r="F641" s="31">
        <v>100</v>
      </c>
      <c r="G641" s="14"/>
    </row>
    <row r="642" spans="1:7" s="1" customFormat="1" ht="12.75">
      <c r="A642" s="49" t="s">
        <v>414</v>
      </c>
      <c r="B642" s="35" t="s">
        <v>111</v>
      </c>
      <c r="C642" s="32" t="s">
        <v>471</v>
      </c>
      <c r="D642" s="32" t="s">
        <v>441</v>
      </c>
      <c r="E642" s="32" t="s">
        <v>444</v>
      </c>
      <c r="F642" s="31">
        <v>42000</v>
      </c>
      <c r="G642" s="14"/>
    </row>
    <row r="643" spans="1:7" s="1" customFormat="1" ht="12.75">
      <c r="A643" s="62" t="s">
        <v>472</v>
      </c>
      <c r="B643" s="35" t="s">
        <v>111</v>
      </c>
      <c r="C643" s="32" t="s">
        <v>469</v>
      </c>
      <c r="D643" s="32" t="s">
        <v>441</v>
      </c>
      <c r="E643" s="32" t="s">
        <v>446</v>
      </c>
      <c r="F643" s="31">
        <v>300000</v>
      </c>
      <c r="G643" s="14"/>
    </row>
    <row r="644" spans="1:7" s="1" customFormat="1" ht="12.75">
      <c r="A644" s="49" t="s">
        <v>414</v>
      </c>
      <c r="B644" s="35" t="s">
        <v>111</v>
      </c>
      <c r="C644" s="32" t="s">
        <v>471</v>
      </c>
      <c r="D644" s="32" t="s">
        <v>441</v>
      </c>
      <c r="E644" s="32" t="s">
        <v>446</v>
      </c>
      <c r="F644" s="31">
        <v>80000</v>
      </c>
      <c r="G644" s="14"/>
    </row>
    <row r="645" spans="1:6" ht="12.75">
      <c r="A645" s="49" t="s">
        <v>414</v>
      </c>
      <c r="B645" s="35" t="s">
        <v>111</v>
      </c>
      <c r="C645" s="32" t="s">
        <v>471</v>
      </c>
      <c r="D645" s="32" t="s">
        <v>441</v>
      </c>
      <c r="E645" s="32" t="s">
        <v>448</v>
      </c>
      <c r="F645" s="31">
        <v>1000</v>
      </c>
    </row>
    <row r="646" spans="1:6" ht="12.75">
      <c r="A646" s="51" t="s">
        <v>414</v>
      </c>
      <c r="B646" s="35" t="s">
        <v>111</v>
      </c>
      <c r="C646" s="32" t="s">
        <v>471</v>
      </c>
      <c r="D646" s="32" t="s">
        <v>441</v>
      </c>
      <c r="E646" s="32" t="s">
        <v>461</v>
      </c>
      <c r="F646" s="31">
        <v>50000</v>
      </c>
    </row>
    <row r="647" spans="1:6" ht="12.75">
      <c r="A647" s="49" t="s">
        <v>414</v>
      </c>
      <c r="B647" s="35" t="s">
        <v>111</v>
      </c>
      <c r="C647" s="32" t="s">
        <v>471</v>
      </c>
      <c r="D647" s="32" t="s">
        <v>446</v>
      </c>
      <c r="E647" s="32" t="s">
        <v>449</v>
      </c>
      <c r="F647" s="31">
        <v>30000</v>
      </c>
    </row>
    <row r="648" spans="1:6" ht="22.5">
      <c r="A648" s="46" t="s">
        <v>207</v>
      </c>
      <c r="B648" s="35" t="s">
        <v>119</v>
      </c>
      <c r="C648" s="32"/>
      <c r="D648" s="32"/>
      <c r="E648" s="32"/>
      <c r="F648" s="31">
        <f>F650+F649</f>
        <v>10000</v>
      </c>
    </row>
    <row r="649" spans="1:6" ht="12.75">
      <c r="A649" s="62" t="s">
        <v>472</v>
      </c>
      <c r="B649" s="35" t="s">
        <v>111</v>
      </c>
      <c r="C649" s="32" t="s">
        <v>469</v>
      </c>
      <c r="D649" s="32" t="s">
        <v>441</v>
      </c>
      <c r="E649" s="32" t="s">
        <v>461</v>
      </c>
      <c r="F649" s="31">
        <v>5000</v>
      </c>
    </row>
    <row r="650" spans="1:6" ht="12.75">
      <c r="A650" s="49" t="s">
        <v>415</v>
      </c>
      <c r="B650" s="35" t="s">
        <v>119</v>
      </c>
      <c r="C650" s="32" t="s">
        <v>471</v>
      </c>
      <c r="D650" s="32" t="s">
        <v>441</v>
      </c>
      <c r="E650" s="32" t="s">
        <v>461</v>
      </c>
      <c r="F650" s="31">
        <v>5000</v>
      </c>
    </row>
    <row r="651" spans="1:6" ht="12.75">
      <c r="A651" s="62" t="s">
        <v>1</v>
      </c>
      <c r="B651" s="35" t="s">
        <v>118</v>
      </c>
      <c r="C651" s="32"/>
      <c r="D651" s="32"/>
      <c r="E651" s="32"/>
      <c r="F651" s="31">
        <f>F652</f>
        <v>11310842</v>
      </c>
    </row>
    <row r="652" spans="1:7" ht="22.5">
      <c r="A652" s="46" t="s">
        <v>207</v>
      </c>
      <c r="B652" s="35" t="s">
        <v>117</v>
      </c>
      <c r="C652" s="32"/>
      <c r="D652" s="32"/>
      <c r="E652" s="32"/>
      <c r="F652" s="31">
        <f>SUM(F653:F656)</f>
        <v>11310842</v>
      </c>
      <c r="G652" s="15"/>
    </row>
    <row r="653" spans="1:6" ht="12.75">
      <c r="A653" s="50" t="s">
        <v>430</v>
      </c>
      <c r="B653" s="35" t="s">
        <v>117</v>
      </c>
      <c r="C653" s="32" t="s">
        <v>481</v>
      </c>
      <c r="D653" s="32" t="s">
        <v>441</v>
      </c>
      <c r="E653" s="32" t="s">
        <v>461</v>
      </c>
      <c r="F653" s="31">
        <v>7475729</v>
      </c>
    </row>
    <row r="654" spans="1:6" ht="22.5">
      <c r="A654" s="50" t="s">
        <v>431</v>
      </c>
      <c r="B654" s="35" t="s">
        <v>117</v>
      </c>
      <c r="C654" s="32" t="s">
        <v>429</v>
      </c>
      <c r="D654" s="32" t="s">
        <v>441</v>
      </c>
      <c r="E654" s="32" t="s">
        <v>461</v>
      </c>
      <c r="F654" s="31">
        <v>2257670</v>
      </c>
    </row>
    <row r="655" spans="1:6" ht="12.75">
      <c r="A655" s="51" t="s">
        <v>493</v>
      </c>
      <c r="B655" s="35" t="s">
        <v>117</v>
      </c>
      <c r="C655" s="32" t="s">
        <v>492</v>
      </c>
      <c r="D655" s="32" t="s">
        <v>441</v>
      </c>
      <c r="E655" s="32" t="s">
        <v>461</v>
      </c>
      <c r="F655" s="31">
        <v>577443</v>
      </c>
    </row>
    <row r="656" spans="1:6" ht="12.75">
      <c r="A656" s="51" t="s">
        <v>284</v>
      </c>
      <c r="B656" s="35" t="s">
        <v>117</v>
      </c>
      <c r="C656" s="32" t="s">
        <v>468</v>
      </c>
      <c r="D656" s="32" t="s">
        <v>441</v>
      </c>
      <c r="E656" s="32" t="s">
        <v>461</v>
      </c>
      <c r="F656" s="31">
        <v>1000000</v>
      </c>
    </row>
    <row r="657" spans="1:7" s="3" customFormat="1" ht="12.75">
      <c r="A657" s="9"/>
      <c r="C657" s="7"/>
      <c r="F657" s="24"/>
      <c r="G657" s="22"/>
    </row>
    <row r="658" spans="1:7" s="3" customFormat="1" ht="12.75">
      <c r="A658" s="9"/>
      <c r="C658" s="7"/>
      <c r="G658" s="22"/>
    </row>
    <row r="659" spans="1:7" s="3" customFormat="1" ht="12.75">
      <c r="A659" s="9"/>
      <c r="C659" s="7"/>
      <c r="G659" s="22"/>
    </row>
    <row r="660" spans="1:7" s="3" customFormat="1" ht="12.75">
      <c r="A660" s="9"/>
      <c r="C660" s="7"/>
      <c r="G660" s="22"/>
    </row>
    <row r="661" spans="1:7" s="3" customFormat="1" ht="12.75">
      <c r="A661" s="9"/>
      <c r="C661" s="7"/>
      <c r="G661" s="22"/>
    </row>
    <row r="662" spans="1:7" s="3" customFormat="1" ht="12.75">
      <c r="A662" s="9"/>
      <c r="C662" s="7"/>
      <c r="G662" s="22"/>
    </row>
    <row r="663" spans="1:7" s="3" customFormat="1" ht="12.75">
      <c r="A663" s="9"/>
      <c r="C663" s="7"/>
      <c r="G663" s="22"/>
    </row>
    <row r="664" spans="1:7" s="3" customFormat="1" ht="12.75">
      <c r="A664" s="9"/>
      <c r="C664" s="7"/>
      <c r="G664" s="22"/>
    </row>
    <row r="665" spans="1:7" s="3" customFormat="1" ht="12.75">
      <c r="A665" s="9"/>
      <c r="C665" s="7"/>
      <c r="G665" s="22"/>
    </row>
    <row r="666" spans="1:7" s="3" customFormat="1" ht="12.75">
      <c r="A666" s="9"/>
      <c r="C666" s="7"/>
      <c r="G666" s="22"/>
    </row>
    <row r="667" spans="1:7" s="3" customFormat="1" ht="12.75">
      <c r="A667" s="9"/>
      <c r="C667" s="7"/>
      <c r="G667" s="22"/>
    </row>
    <row r="668" spans="1:7" s="3" customFormat="1" ht="12.75">
      <c r="A668" s="9"/>
      <c r="C668" s="7"/>
      <c r="G668" s="22"/>
    </row>
    <row r="669" spans="1:7" s="3" customFormat="1" ht="12.75">
      <c r="A669" s="9"/>
      <c r="C669" s="7"/>
      <c r="G669" s="22"/>
    </row>
    <row r="670" spans="1:7" s="3" customFormat="1" ht="12.75">
      <c r="A670" s="9"/>
      <c r="C670" s="7"/>
      <c r="G670" s="22"/>
    </row>
    <row r="671" spans="1:7" s="3" customFormat="1" ht="12.75">
      <c r="A671" s="9"/>
      <c r="C671" s="7"/>
      <c r="G671" s="22"/>
    </row>
    <row r="672" spans="1:7" s="3" customFormat="1" ht="12.75">
      <c r="A672" s="9"/>
      <c r="C672" s="7"/>
      <c r="G672" s="22"/>
    </row>
    <row r="673" spans="1:7" s="3" customFormat="1" ht="12.75">
      <c r="A673" s="9"/>
      <c r="C673" s="7"/>
      <c r="G673" s="22"/>
    </row>
    <row r="674" spans="1:7" s="3" customFormat="1" ht="12.75">
      <c r="A674" s="9"/>
      <c r="C674" s="7"/>
      <c r="G674" s="22"/>
    </row>
    <row r="675" spans="1:7" s="3" customFormat="1" ht="12.75">
      <c r="A675" s="9"/>
      <c r="C675" s="7"/>
      <c r="G675" s="22"/>
    </row>
    <row r="676" spans="1:7" s="3" customFormat="1" ht="12.75">
      <c r="A676" s="9"/>
      <c r="C676" s="7"/>
      <c r="G676" s="22"/>
    </row>
    <row r="677" spans="1:7" s="3" customFormat="1" ht="12.75">
      <c r="A677" s="9"/>
      <c r="C677" s="7"/>
      <c r="G677" s="22"/>
    </row>
    <row r="678" spans="1:7" s="3" customFormat="1" ht="12.75">
      <c r="A678" s="9"/>
      <c r="C678" s="7"/>
      <c r="G678" s="22"/>
    </row>
    <row r="679" spans="1:7" s="3" customFormat="1" ht="12.75">
      <c r="A679" s="9"/>
      <c r="C679" s="7"/>
      <c r="G679" s="22"/>
    </row>
    <row r="680" spans="1:7" s="3" customFormat="1" ht="12.75">
      <c r="A680" s="9"/>
      <c r="C680" s="7"/>
      <c r="G680" s="22"/>
    </row>
    <row r="681" spans="1:7" s="3" customFormat="1" ht="12.75">
      <c r="A681" s="9"/>
      <c r="C681" s="7"/>
      <c r="G681" s="22"/>
    </row>
    <row r="682" spans="1:7" s="3" customFormat="1" ht="12.75">
      <c r="A682" s="9"/>
      <c r="C682" s="7"/>
      <c r="G682" s="22"/>
    </row>
    <row r="683" spans="1:7" s="3" customFormat="1" ht="12.75">
      <c r="A683" s="9"/>
      <c r="C683" s="7"/>
      <c r="G683" s="22"/>
    </row>
    <row r="684" spans="1:7" s="3" customFormat="1" ht="12.75">
      <c r="A684" s="9"/>
      <c r="C684" s="7"/>
      <c r="G684" s="22"/>
    </row>
    <row r="685" spans="1:7" s="3" customFormat="1" ht="12.75">
      <c r="A685" s="9"/>
      <c r="C685" s="7"/>
      <c r="G685" s="22"/>
    </row>
    <row r="686" spans="1:7" s="3" customFormat="1" ht="12.75">
      <c r="A686" s="9"/>
      <c r="C686" s="7"/>
      <c r="G686" s="22"/>
    </row>
    <row r="687" spans="1:7" s="3" customFormat="1" ht="12.75">
      <c r="A687" s="9"/>
      <c r="C687" s="7"/>
      <c r="G687" s="22"/>
    </row>
    <row r="688" spans="1:7" s="3" customFormat="1" ht="12.75">
      <c r="A688" s="9"/>
      <c r="C688" s="7"/>
      <c r="G688" s="22"/>
    </row>
    <row r="689" spans="1:7" s="3" customFormat="1" ht="12.75">
      <c r="A689" s="9"/>
      <c r="C689" s="7"/>
      <c r="G689" s="22"/>
    </row>
    <row r="690" spans="1:7" s="3" customFormat="1" ht="12.75">
      <c r="A690" s="9"/>
      <c r="C690" s="7"/>
      <c r="G690" s="22"/>
    </row>
    <row r="691" spans="1:7" s="3" customFormat="1" ht="12.75">
      <c r="A691" s="9"/>
      <c r="C691" s="7"/>
      <c r="G691" s="22"/>
    </row>
    <row r="692" spans="1:7" s="3" customFormat="1" ht="12.75">
      <c r="A692" s="9"/>
      <c r="C692" s="7"/>
      <c r="G692" s="22"/>
    </row>
    <row r="693" spans="1:7" s="3" customFormat="1" ht="12.75">
      <c r="A693" s="9"/>
      <c r="C693" s="7"/>
      <c r="G693" s="22"/>
    </row>
    <row r="694" spans="1:7" s="3" customFormat="1" ht="12.75">
      <c r="A694" s="9"/>
      <c r="C694" s="7"/>
      <c r="G694" s="22"/>
    </row>
    <row r="695" spans="1:7" s="3" customFormat="1" ht="12.75">
      <c r="A695" s="9"/>
      <c r="C695" s="7"/>
      <c r="G695" s="22"/>
    </row>
    <row r="696" spans="1:7" s="3" customFormat="1" ht="12.75">
      <c r="A696" s="9"/>
      <c r="C696" s="7"/>
      <c r="G696" s="22"/>
    </row>
    <row r="697" spans="1:7" s="3" customFormat="1" ht="12.75">
      <c r="A697" s="9"/>
      <c r="C697" s="7"/>
      <c r="G697" s="22"/>
    </row>
    <row r="698" spans="1:7" s="3" customFormat="1" ht="12.75">
      <c r="A698" s="9"/>
      <c r="C698" s="7"/>
      <c r="G698" s="22"/>
    </row>
    <row r="699" spans="1:7" s="3" customFormat="1" ht="12.75">
      <c r="A699" s="9"/>
      <c r="C699" s="7"/>
      <c r="G699" s="22"/>
    </row>
    <row r="700" spans="1:7" s="3" customFormat="1" ht="12.75">
      <c r="A700" s="9"/>
      <c r="C700" s="7"/>
      <c r="G700" s="22"/>
    </row>
    <row r="701" spans="1:7" s="3" customFormat="1" ht="12.75">
      <c r="A701" s="9"/>
      <c r="C701" s="7"/>
      <c r="G701" s="22"/>
    </row>
    <row r="702" spans="1:7" s="3" customFormat="1" ht="12.75">
      <c r="A702" s="9"/>
      <c r="C702" s="7"/>
      <c r="G702" s="22"/>
    </row>
    <row r="703" spans="1:7" s="3" customFormat="1" ht="12.75">
      <c r="A703" s="9"/>
      <c r="C703" s="7"/>
      <c r="G703" s="22"/>
    </row>
    <row r="704" spans="1:7" s="3" customFormat="1" ht="12.75">
      <c r="A704" s="9"/>
      <c r="C704" s="7"/>
      <c r="G704" s="22"/>
    </row>
    <row r="705" spans="1:7" s="3" customFormat="1" ht="12.75">
      <c r="A705" s="9"/>
      <c r="C705" s="7"/>
      <c r="G705" s="22"/>
    </row>
    <row r="706" spans="1:7" s="3" customFormat="1" ht="12.75">
      <c r="A706" s="9"/>
      <c r="C706" s="7"/>
      <c r="G706" s="22"/>
    </row>
    <row r="707" spans="1:7" s="3" customFormat="1" ht="12.75">
      <c r="A707" s="9"/>
      <c r="C707" s="7"/>
      <c r="G707" s="22"/>
    </row>
    <row r="708" spans="1:7" s="3" customFormat="1" ht="12.75">
      <c r="A708" s="9"/>
      <c r="C708" s="7"/>
      <c r="G708" s="22"/>
    </row>
    <row r="709" spans="1:7" s="3" customFormat="1" ht="12.75">
      <c r="A709" s="9"/>
      <c r="C709" s="7"/>
      <c r="G709" s="22"/>
    </row>
    <row r="710" spans="1:7" s="3" customFormat="1" ht="12.75">
      <c r="A710" s="9"/>
      <c r="C710" s="7"/>
      <c r="G710" s="22"/>
    </row>
    <row r="711" spans="1:7" s="3" customFormat="1" ht="12.75">
      <c r="A711" s="9"/>
      <c r="C711" s="7"/>
      <c r="G711" s="22"/>
    </row>
    <row r="712" spans="1:7" s="3" customFormat="1" ht="12.75">
      <c r="A712" s="9"/>
      <c r="C712" s="7"/>
      <c r="G712" s="22"/>
    </row>
    <row r="713" spans="1:7" s="3" customFormat="1" ht="12.75">
      <c r="A713" s="9"/>
      <c r="C713" s="7"/>
      <c r="G713" s="22"/>
    </row>
    <row r="714" spans="1:7" s="3" customFormat="1" ht="12.75">
      <c r="A714" s="9"/>
      <c r="C714" s="7"/>
      <c r="G714" s="22"/>
    </row>
    <row r="715" spans="1:7" s="3" customFormat="1" ht="12.75">
      <c r="A715" s="9"/>
      <c r="C715" s="7"/>
      <c r="G715" s="22"/>
    </row>
    <row r="716" spans="1:7" s="3" customFormat="1" ht="12.75">
      <c r="A716" s="9"/>
      <c r="C716" s="7"/>
      <c r="G716" s="22"/>
    </row>
    <row r="717" spans="1:7" s="3" customFormat="1" ht="12.75">
      <c r="A717" s="9"/>
      <c r="C717" s="7"/>
      <c r="G717" s="22"/>
    </row>
    <row r="718" spans="1:7" s="3" customFormat="1" ht="12.75">
      <c r="A718" s="9"/>
      <c r="C718" s="7"/>
      <c r="G718" s="22"/>
    </row>
    <row r="719" spans="1:7" s="3" customFormat="1" ht="12.75">
      <c r="A719" s="9"/>
      <c r="C719" s="7"/>
      <c r="G719" s="22"/>
    </row>
    <row r="720" spans="1:7" s="3" customFormat="1" ht="12.75">
      <c r="A720" s="9"/>
      <c r="C720" s="7"/>
      <c r="G720" s="22"/>
    </row>
    <row r="721" spans="1:7" s="3" customFormat="1" ht="12.75">
      <c r="A721" s="9"/>
      <c r="C721" s="7"/>
      <c r="G721" s="22"/>
    </row>
    <row r="722" spans="1:7" s="3" customFormat="1" ht="12.75">
      <c r="A722" s="9"/>
      <c r="C722" s="7"/>
      <c r="G722" s="22"/>
    </row>
    <row r="723" spans="1:7" s="3" customFormat="1" ht="12.75">
      <c r="A723" s="9"/>
      <c r="C723" s="7"/>
      <c r="G723" s="22"/>
    </row>
    <row r="724" spans="1:7" s="3" customFormat="1" ht="12.75">
      <c r="A724" s="9"/>
      <c r="C724" s="7"/>
      <c r="G724" s="22"/>
    </row>
    <row r="725" spans="1:7" s="3" customFormat="1" ht="12.75">
      <c r="A725" s="9"/>
      <c r="C725" s="7"/>
      <c r="G725" s="22"/>
    </row>
    <row r="726" spans="1:7" s="3" customFormat="1" ht="12.75">
      <c r="A726" s="9"/>
      <c r="C726" s="7"/>
      <c r="G726" s="22"/>
    </row>
    <row r="727" spans="1:7" s="3" customFormat="1" ht="12.75">
      <c r="A727" s="9"/>
      <c r="C727" s="7"/>
      <c r="G727" s="22"/>
    </row>
    <row r="728" spans="1:7" s="3" customFormat="1" ht="12.75">
      <c r="A728" s="9"/>
      <c r="C728" s="7"/>
      <c r="G728" s="22"/>
    </row>
    <row r="729" spans="1:7" s="3" customFormat="1" ht="12.75">
      <c r="A729" s="9"/>
      <c r="C729" s="7"/>
      <c r="G729" s="22"/>
    </row>
    <row r="730" spans="1:7" s="3" customFormat="1" ht="12.75">
      <c r="A730" s="9"/>
      <c r="C730" s="7"/>
      <c r="G730" s="22"/>
    </row>
    <row r="731" spans="1:7" s="3" customFormat="1" ht="12.75">
      <c r="A731" s="9"/>
      <c r="C731" s="7"/>
      <c r="G731" s="22"/>
    </row>
    <row r="732" spans="1:7" s="3" customFormat="1" ht="12.75">
      <c r="A732" s="9"/>
      <c r="C732" s="7"/>
      <c r="G732" s="22"/>
    </row>
    <row r="733" spans="1:7" s="3" customFormat="1" ht="12.75">
      <c r="A733" s="9"/>
      <c r="C733" s="7"/>
      <c r="G733" s="22"/>
    </row>
    <row r="734" spans="1:7" s="3" customFormat="1" ht="12.75">
      <c r="A734" s="9"/>
      <c r="C734" s="7"/>
      <c r="G734" s="22"/>
    </row>
    <row r="735" spans="1:7" s="3" customFormat="1" ht="12.75">
      <c r="A735" s="9"/>
      <c r="C735" s="7"/>
      <c r="G735" s="22"/>
    </row>
    <row r="736" spans="1:7" s="3" customFormat="1" ht="12.75">
      <c r="A736" s="9"/>
      <c r="C736" s="7"/>
      <c r="G736" s="22"/>
    </row>
    <row r="737" spans="1:7" s="3" customFormat="1" ht="12.75">
      <c r="A737" s="9"/>
      <c r="C737" s="7"/>
      <c r="G737" s="22"/>
    </row>
    <row r="738" spans="1:7" s="3" customFormat="1" ht="12.75">
      <c r="A738" s="9"/>
      <c r="C738" s="7"/>
      <c r="G738" s="22"/>
    </row>
    <row r="739" spans="1:7" s="3" customFormat="1" ht="12.75">
      <c r="A739" s="9"/>
      <c r="C739" s="7"/>
      <c r="G739" s="22"/>
    </row>
    <row r="740" spans="1:7" s="3" customFormat="1" ht="12.75">
      <c r="A740" s="9"/>
      <c r="C740" s="7"/>
      <c r="G740" s="22"/>
    </row>
    <row r="741" spans="1:7" s="3" customFormat="1" ht="12.75">
      <c r="A741" s="9"/>
      <c r="C741" s="7"/>
      <c r="G741" s="22"/>
    </row>
    <row r="742" spans="1:7" s="3" customFormat="1" ht="12.75">
      <c r="A742" s="9"/>
      <c r="C742" s="7"/>
      <c r="G742" s="22"/>
    </row>
    <row r="743" spans="1:7" s="3" customFormat="1" ht="12.75">
      <c r="A743" s="9"/>
      <c r="C743" s="7"/>
      <c r="G743" s="22"/>
    </row>
    <row r="744" spans="1:7" s="3" customFormat="1" ht="12.75">
      <c r="A744" s="9"/>
      <c r="C744" s="7"/>
      <c r="G744" s="22"/>
    </row>
    <row r="745" spans="1:7" s="3" customFormat="1" ht="12.75">
      <c r="A745" s="9"/>
      <c r="C745" s="7"/>
      <c r="G745" s="22"/>
    </row>
    <row r="746" spans="1:7" s="3" customFormat="1" ht="12.75">
      <c r="A746" s="9"/>
      <c r="C746" s="7"/>
      <c r="G746" s="22"/>
    </row>
    <row r="747" spans="1:7" s="3" customFormat="1" ht="12.75">
      <c r="A747" s="9"/>
      <c r="C747" s="7"/>
      <c r="G747" s="22"/>
    </row>
    <row r="748" spans="1:7" s="3" customFormat="1" ht="12.75">
      <c r="A748" s="9"/>
      <c r="C748" s="7"/>
      <c r="G748" s="22"/>
    </row>
    <row r="749" spans="1:7" s="3" customFormat="1" ht="12.75">
      <c r="A749" s="9"/>
      <c r="C749" s="7"/>
      <c r="G749" s="22"/>
    </row>
    <row r="750" spans="1:7" s="3" customFormat="1" ht="12.75">
      <c r="A750" s="9"/>
      <c r="C750" s="7"/>
      <c r="G750" s="22"/>
    </row>
    <row r="751" spans="1:7" s="3" customFormat="1" ht="12.75">
      <c r="A751" s="9"/>
      <c r="C751" s="7"/>
      <c r="G751" s="22"/>
    </row>
    <row r="752" spans="1:7" s="3" customFormat="1" ht="12.75">
      <c r="A752" s="9"/>
      <c r="C752" s="7"/>
      <c r="G752" s="22"/>
    </row>
    <row r="753" spans="1:7" s="3" customFormat="1" ht="12.75">
      <c r="A753" s="9"/>
      <c r="C753" s="7"/>
      <c r="G753" s="22"/>
    </row>
    <row r="754" spans="1:7" s="3" customFormat="1" ht="12.75">
      <c r="A754" s="9"/>
      <c r="C754" s="7"/>
      <c r="G754" s="22"/>
    </row>
    <row r="755" spans="1:7" s="3" customFormat="1" ht="12.75">
      <c r="A755" s="9"/>
      <c r="C755" s="7"/>
      <c r="G755" s="22"/>
    </row>
    <row r="756" spans="1:7" s="3" customFormat="1" ht="12.75">
      <c r="A756" s="9"/>
      <c r="C756" s="7"/>
      <c r="G756" s="22"/>
    </row>
    <row r="757" spans="1:7" s="3" customFormat="1" ht="12.75">
      <c r="A757" s="9"/>
      <c r="C757" s="7"/>
      <c r="G757" s="22"/>
    </row>
    <row r="758" spans="1:7" s="3" customFormat="1" ht="12.75">
      <c r="A758" s="9"/>
      <c r="C758" s="7"/>
      <c r="G758" s="22"/>
    </row>
    <row r="759" spans="1:7" s="3" customFormat="1" ht="12.75">
      <c r="A759" s="9"/>
      <c r="C759" s="7"/>
      <c r="G759" s="22"/>
    </row>
    <row r="760" spans="1:7" s="3" customFormat="1" ht="12.75">
      <c r="A760" s="9"/>
      <c r="C760" s="7"/>
      <c r="G760" s="22"/>
    </row>
    <row r="761" spans="1:7" s="3" customFormat="1" ht="12.75">
      <c r="A761" s="9"/>
      <c r="C761" s="7"/>
      <c r="G761" s="22"/>
    </row>
    <row r="762" spans="1:7" s="3" customFormat="1" ht="12.75">
      <c r="A762" s="9"/>
      <c r="C762" s="7"/>
      <c r="G762" s="22"/>
    </row>
    <row r="763" spans="1:7" s="3" customFormat="1" ht="12.75">
      <c r="A763" s="9"/>
      <c r="C763" s="7"/>
      <c r="G763" s="22"/>
    </row>
    <row r="764" spans="1:7" s="3" customFormat="1" ht="12.75">
      <c r="A764" s="9"/>
      <c r="C764" s="7"/>
      <c r="G764" s="22"/>
    </row>
    <row r="765" spans="1:7" s="3" customFormat="1" ht="12.75">
      <c r="A765" s="9"/>
      <c r="C765" s="7"/>
      <c r="G765" s="22"/>
    </row>
    <row r="766" spans="1:7" s="3" customFormat="1" ht="12.75">
      <c r="A766" s="9"/>
      <c r="C766" s="7"/>
      <c r="G766" s="22"/>
    </row>
    <row r="767" spans="1:7" s="3" customFormat="1" ht="12.75">
      <c r="A767" s="9"/>
      <c r="C767" s="7"/>
      <c r="G767" s="22"/>
    </row>
    <row r="768" spans="1:7" s="3" customFormat="1" ht="12.75">
      <c r="A768" s="9"/>
      <c r="C768" s="7"/>
      <c r="G768" s="22"/>
    </row>
    <row r="769" spans="1:7" s="3" customFormat="1" ht="12.75">
      <c r="A769" s="9"/>
      <c r="C769" s="7"/>
      <c r="G769" s="22"/>
    </row>
    <row r="770" spans="1:7" s="3" customFormat="1" ht="12.75">
      <c r="A770" s="9"/>
      <c r="C770" s="7"/>
      <c r="G770" s="22"/>
    </row>
    <row r="771" spans="1:7" s="3" customFormat="1" ht="12.75">
      <c r="A771" s="9"/>
      <c r="C771" s="7"/>
      <c r="G771" s="22"/>
    </row>
    <row r="772" spans="1:7" s="3" customFormat="1" ht="12.75">
      <c r="A772" s="9"/>
      <c r="C772" s="7"/>
      <c r="G772" s="22"/>
    </row>
    <row r="773" spans="1:7" s="3" customFormat="1" ht="12.75">
      <c r="A773" s="9"/>
      <c r="C773" s="7"/>
      <c r="G773" s="22"/>
    </row>
    <row r="774" spans="1:7" s="3" customFormat="1" ht="12.75">
      <c r="A774" s="9"/>
      <c r="C774" s="7"/>
      <c r="G774" s="22"/>
    </row>
    <row r="775" spans="1:7" s="3" customFormat="1" ht="12.75">
      <c r="A775" s="9"/>
      <c r="C775" s="7"/>
      <c r="G775" s="22"/>
    </row>
    <row r="776" spans="1:7" s="3" customFormat="1" ht="12.75">
      <c r="A776" s="9"/>
      <c r="C776" s="7"/>
      <c r="G776" s="22"/>
    </row>
    <row r="777" spans="1:7" s="3" customFormat="1" ht="12.75">
      <c r="A777" s="9"/>
      <c r="C777" s="7"/>
      <c r="G777" s="22"/>
    </row>
    <row r="778" spans="1:7" s="3" customFormat="1" ht="12.75">
      <c r="A778" s="9"/>
      <c r="C778" s="7"/>
      <c r="G778" s="22"/>
    </row>
    <row r="779" spans="1:7" s="3" customFormat="1" ht="12.75">
      <c r="A779" s="9"/>
      <c r="C779" s="7"/>
      <c r="G779" s="22"/>
    </row>
    <row r="780" spans="1:7" s="3" customFormat="1" ht="12.75">
      <c r="A780" s="9"/>
      <c r="C780" s="7"/>
      <c r="G780" s="22"/>
    </row>
    <row r="781" spans="1:7" s="3" customFormat="1" ht="12.75">
      <c r="A781" s="9"/>
      <c r="C781" s="7"/>
      <c r="G781" s="22"/>
    </row>
    <row r="782" spans="1:7" s="3" customFormat="1" ht="12.75">
      <c r="A782" s="9"/>
      <c r="C782" s="7"/>
      <c r="G782" s="22"/>
    </row>
    <row r="783" spans="1:7" s="3" customFormat="1" ht="12.75">
      <c r="A783" s="9"/>
      <c r="C783" s="7"/>
      <c r="G783" s="22"/>
    </row>
    <row r="784" spans="1:7" s="3" customFormat="1" ht="12.75">
      <c r="A784" s="9"/>
      <c r="C784" s="7"/>
      <c r="G784" s="22"/>
    </row>
    <row r="785" spans="1:7" s="3" customFormat="1" ht="12.75">
      <c r="A785" s="9"/>
      <c r="C785" s="7"/>
      <c r="G785" s="22"/>
    </row>
    <row r="786" spans="1:7" s="3" customFormat="1" ht="12.75">
      <c r="A786" s="9"/>
      <c r="C786" s="7"/>
      <c r="G786" s="22"/>
    </row>
    <row r="787" spans="1:7" s="3" customFormat="1" ht="12.75">
      <c r="A787" s="9"/>
      <c r="C787" s="7"/>
      <c r="G787" s="22"/>
    </row>
    <row r="788" spans="1:7" s="3" customFormat="1" ht="12.75">
      <c r="A788" s="9"/>
      <c r="C788" s="7"/>
      <c r="G788" s="22"/>
    </row>
    <row r="789" spans="1:7" s="3" customFormat="1" ht="12.75">
      <c r="A789" s="9"/>
      <c r="C789" s="7"/>
      <c r="G789" s="22"/>
    </row>
    <row r="790" spans="1:7" s="3" customFormat="1" ht="12.75">
      <c r="A790" s="9"/>
      <c r="C790" s="7"/>
      <c r="G790" s="22"/>
    </row>
    <row r="791" spans="1:7" s="3" customFormat="1" ht="12.75">
      <c r="A791" s="9"/>
      <c r="C791" s="7"/>
      <c r="G791" s="22"/>
    </row>
    <row r="792" spans="1:7" s="3" customFormat="1" ht="12.75">
      <c r="A792" s="9"/>
      <c r="C792" s="7"/>
      <c r="G792" s="22"/>
    </row>
    <row r="793" spans="1:7" s="3" customFormat="1" ht="12.75">
      <c r="A793" s="9"/>
      <c r="C793" s="7"/>
      <c r="G793" s="22"/>
    </row>
    <row r="794" spans="1:7" s="3" customFormat="1" ht="12.75">
      <c r="A794" s="9"/>
      <c r="C794" s="7"/>
      <c r="G794" s="22"/>
    </row>
    <row r="795" spans="1:7" s="3" customFormat="1" ht="12.75">
      <c r="A795" s="9"/>
      <c r="C795" s="7"/>
      <c r="G795" s="22"/>
    </row>
    <row r="796" spans="1:7" s="3" customFormat="1" ht="12.75">
      <c r="A796" s="9"/>
      <c r="C796" s="7"/>
      <c r="G796" s="22"/>
    </row>
    <row r="797" spans="1:7" s="3" customFormat="1" ht="12.75">
      <c r="A797" s="9"/>
      <c r="C797" s="7"/>
      <c r="G797" s="22"/>
    </row>
    <row r="798" spans="1:7" s="3" customFormat="1" ht="12.75">
      <c r="A798" s="9"/>
      <c r="C798" s="7"/>
      <c r="G798" s="22"/>
    </row>
    <row r="799" spans="1:7" s="3" customFormat="1" ht="12.75">
      <c r="A799" s="9"/>
      <c r="C799" s="7"/>
      <c r="G799" s="22"/>
    </row>
    <row r="800" spans="1:7" s="3" customFormat="1" ht="12.75">
      <c r="A800" s="9"/>
      <c r="C800" s="7"/>
      <c r="G800" s="22"/>
    </row>
    <row r="801" spans="1:7" s="3" customFormat="1" ht="12.75">
      <c r="A801" s="9"/>
      <c r="C801" s="7"/>
      <c r="G801" s="22"/>
    </row>
    <row r="802" spans="1:7" s="3" customFormat="1" ht="12.75">
      <c r="A802" s="9"/>
      <c r="C802" s="7"/>
      <c r="G802" s="22"/>
    </row>
    <row r="803" spans="1:7" s="3" customFormat="1" ht="12.75">
      <c r="A803" s="9"/>
      <c r="C803" s="7"/>
      <c r="G803" s="22"/>
    </row>
    <row r="804" spans="1:7" s="3" customFormat="1" ht="12.75">
      <c r="A804" s="9"/>
      <c r="C804" s="7"/>
      <c r="G804" s="22"/>
    </row>
    <row r="805" spans="1:7" s="3" customFormat="1" ht="12.75">
      <c r="A805" s="9"/>
      <c r="C805" s="7"/>
      <c r="G805" s="22"/>
    </row>
    <row r="806" spans="1:7" s="3" customFormat="1" ht="12.75">
      <c r="A806" s="9"/>
      <c r="C806" s="7"/>
      <c r="G806" s="22"/>
    </row>
    <row r="807" spans="1:7" s="3" customFormat="1" ht="12.75">
      <c r="A807" s="9"/>
      <c r="C807" s="7"/>
      <c r="G807" s="22"/>
    </row>
    <row r="808" spans="1:7" s="3" customFormat="1" ht="12.75">
      <c r="A808" s="9"/>
      <c r="C808" s="7"/>
      <c r="G808" s="22"/>
    </row>
    <row r="809" spans="1:7" s="3" customFormat="1" ht="12.75">
      <c r="A809" s="9"/>
      <c r="C809" s="7"/>
      <c r="G809" s="22"/>
    </row>
    <row r="810" spans="1:7" s="3" customFormat="1" ht="12.75">
      <c r="A810" s="9"/>
      <c r="C810" s="7"/>
      <c r="G810" s="22"/>
    </row>
    <row r="811" spans="1:7" s="3" customFormat="1" ht="12.75">
      <c r="A811" s="9"/>
      <c r="C811" s="7"/>
      <c r="G811" s="22"/>
    </row>
    <row r="812" spans="1:7" s="3" customFormat="1" ht="12.75">
      <c r="A812" s="9"/>
      <c r="C812" s="7"/>
      <c r="G812" s="22"/>
    </row>
    <row r="813" spans="1:7" s="3" customFormat="1" ht="12.75">
      <c r="A813" s="9"/>
      <c r="C813" s="7"/>
      <c r="G813" s="22"/>
    </row>
    <row r="814" spans="1:7" s="3" customFormat="1" ht="12.75">
      <c r="A814" s="9"/>
      <c r="C814" s="7"/>
      <c r="G814" s="22"/>
    </row>
    <row r="815" spans="1:7" s="3" customFormat="1" ht="12.75">
      <c r="A815" s="9"/>
      <c r="C815" s="7"/>
      <c r="G815" s="22"/>
    </row>
    <row r="816" spans="1:7" s="3" customFormat="1" ht="12.75">
      <c r="A816" s="9"/>
      <c r="C816" s="7"/>
      <c r="G816" s="22"/>
    </row>
    <row r="817" spans="1:7" s="3" customFormat="1" ht="12.75">
      <c r="A817" s="9"/>
      <c r="C817" s="7"/>
      <c r="G817" s="22"/>
    </row>
    <row r="818" spans="1:7" s="3" customFormat="1" ht="12.75">
      <c r="A818" s="9"/>
      <c r="C818" s="7"/>
      <c r="G818" s="22"/>
    </row>
    <row r="819" spans="1:7" s="3" customFormat="1" ht="12.75">
      <c r="A819" s="9"/>
      <c r="C819" s="7"/>
      <c r="G819" s="22"/>
    </row>
    <row r="820" spans="1:7" s="3" customFormat="1" ht="12.75">
      <c r="A820" s="9"/>
      <c r="C820" s="7"/>
      <c r="G820" s="22"/>
    </row>
    <row r="821" spans="1:7" s="3" customFormat="1" ht="12.75">
      <c r="A821" s="9"/>
      <c r="C821" s="7"/>
      <c r="G821" s="22"/>
    </row>
    <row r="822" spans="1:7" s="3" customFormat="1" ht="12.75">
      <c r="A822" s="9"/>
      <c r="C822" s="7"/>
      <c r="G822" s="22"/>
    </row>
    <row r="823" spans="1:7" s="3" customFormat="1" ht="12.75">
      <c r="A823" s="9"/>
      <c r="C823" s="7"/>
      <c r="G823" s="22"/>
    </row>
    <row r="824" spans="1:7" s="3" customFormat="1" ht="12.75">
      <c r="A824" s="9"/>
      <c r="C824" s="7"/>
      <c r="G824" s="22"/>
    </row>
    <row r="825" spans="1:7" s="3" customFormat="1" ht="12.75">
      <c r="A825" s="9"/>
      <c r="C825" s="7"/>
      <c r="G825" s="22"/>
    </row>
    <row r="826" spans="1:7" s="3" customFormat="1" ht="12.75">
      <c r="A826" s="9"/>
      <c r="C826" s="7"/>
      <c r="G826" s="22"/>
    </row>
    <row r="827" spans="1:7" s="3" customFormat="1" ht="12.75">
      <c r="A827" s="9"/>
      <c r="C827" s="7"/>
      <c r="G827" s="22"/>
    </row>
    <row r="828" spans="1:7" s="3" customFormat="1" ht="12.75">
      <c r="A828" s="9"/>
      <c r="C828" s="7"/>
      <c r="G828" s="22"/>
    </row>
    <row r="829" spans="1:7" s="3" customFormat="1" ht="12.75">
      <c r="A829" s="9"/>
      <c r="C829" s="7"/>
      <c r="G829" s="22"/>
    </row>
    <row r="830" spans="1:7" s="3" customFormat="1" ht="12.75">
      <c r="A830" s="9"/>
      <c r="C830" s="7"/>
      <c r="G830" s="22"/>
    </row>
    <row r="831" spans="1:7" s="3" customFormat="1" ht="12.75">
      <c r="A831" s="9"/>
      <c r="C831" s="7"/>
      <c r="G831" s="22"/>
    </row>
    <row r="832" spans="1:7" s="3" customFormat="1" ht="12.75">
      <c r="A832" s="9"/>
      <c r="C832" s="7"/>
      <c r="G832" s="22"/>
    </row>
    <row r="833" spans="1:7" s="3" customFormat="1" ht="12.75">
      <c r="A833" s="9"/>
      <c r="C833" s="7"/>
      <c r="G833" s="22"/>
    </row>
    <row r="834" spans="1:7" s="3" customFormat="1" ht="12.75">
      <c r="A834" s="9"/>
      <c r="C834" s="7"/>
      <c r="G834" s="22"/>
    </row>
    <row r="835" spans="1:7" s="3" customFormat="1" ht="12.75">
      <c r="A835" s="9"/>
      <c r="C835" s="7"/>
      <c r="G835" s="22"/>
    </row>
    <row r="836" spans="1:7" s="3" customFormat="1" ht="12.75">
      <c r="A836" s="9"/>
      <c r="C836" s="7"/>
      <c r="G836" s="22"/>
    </row>
    <row r="837" spans="1:7" s="3" customFormat="1" ht="12.75">
      <c r="A837" s="9"/>
      <c r="C837" s="7"/>
      <c r="G837" s="22"/>
    </row>
    <row r="838" spans="1:7" s="3" customFormat="1" ht="12.75">
      <c r="A838" s="9"/>
      <c r="C838" s="7"/>
      <c r="G838" s="22"/>
    </row>
    <row r="839" spans="1:7" s="3" customFormat="1" ht="12.75">
      <c r="A839" s="9"/>
      <c r="C839" s="7"/>
      <c r="G839" s="22"/>
    </row>
    <row r="840" spans="1:7" s="3" customFormat="1" ht="12.75">
      <c r="A840" s="9"/>
      <c r="C840" s="7"/>
      <c r="G840" s="22"/>
    </row>
    <row r="841" spans="1:7" s="3" customFormat="1" ht="12.75">
      <c r="A841" s="9"/>
      <c r="C841" s="7"/>
      <c r="G841" s="22"/>
    </row>
    <row r="842" spans="1:7" s="3" customFormat="1" ht="12.75">
      <c r="A842" s="9"/>
      <c r="C842" s="7"/>
      <c r="G842" s="22"/>
    </row>
    <row r="843" spans="1:7" s="3" customFormat="1" ht="12.75">
      <c r="A843" s="9"/>
      <c r="C843" s="7"/>
      <c r="G843" s="22"/>
    </row>
    <row r="844" spans="1:7" s="3" customFormat="1" ht="12.75">
      <c r="A844" s="9"/>
      <c r="C844" s="7"/>
      <c r="G844" s="22"/>
    </row>
    <row r="845" spans="1:7" s="3" customFormat="1" ht="12.75">
      <c r="A845" s="9"/>
      <c r="C845" s="7"/>
      <c r="G845" s="22"/>
    </row>
    <row r="846" spans="1:7" s="3" customFormat="1" ht="12.75">
      <c r="A846" s="9"/>
      <c r="C846" s="7"/>
      <c r="G846" s="22"/>
    </row>
    <row r="847" spans="1:7" s="3" customFormat="1" ht="12.75">
      <c r="A847" s="9"/>
      <c r="C847" s="7"/>
      <c r="G847" s="22"/>
    </row>
    <row r="848" spans="1:7" s="3" customFormat="1" ht="12.75">
      <c r="A848" s="9"/>
      <c r="C848" s="7"/>
      <c r="G848" s="22"/>
    </row>
    <row r="849" spans="1:7" s="3" customFormat="1" ht="12.75">
      <c r="A849" s="9"/>
      <c r="C849" s="7"/>
      <c r="G849" s="22"/>
    </row>
    <row r="850" spans="1:7" s="3" customFormat="1" ht="12.75">
      <c r="A850" s="9"/>
      <c r="C850" s="7"/>
      <c r="G850" s="22"/>
    </row>
    <row r="851" spans="1:7" s="3" customFormat="1" ht="12.75">
      <c r="A851" s="9"/>
      <c r="C851" s="7"/>
      <c r="G851" s="22"/>
    </row>
    <row r="852" spans="1:7" s="3" customFormat="1" ht="12.75">
      <c r="A852" s="9"/>
      <c r="C852" s="7"/>
      <c r="G852" s="22"/>
    </row>
    <row r="853" spans="1:7" s="3" customFormat="1" ht="12.75">
      <c r="A853" s="9"/>
      <c r="C853" s="7"/>
      <c r="G853" s="22"/>
    </row>
    <row r="854" spans="1:7" s="3" customFormat="1" ht="12.75">
      <c r="A854" s="9"/>
      <c r="C854" s="7"/>
      <c r="G854" s="22"/>
    </row>
    <row r="855" spans="1:7" s="3" customFormat="1" ht="12.75">
      <c r="A855" s="9"/>
      <c r="C855" s="7"/>
      <c r="G855" s="22"/>
    </row>
    <row r="856" spans="1:7" s="3" customFormat="1" ht="12.75">
      <c r="A856" s="9"/>
      <c r="C856" s="7"/>
      <c r="G856" s="22"/>
    </row>
    <row r="857" spans="1:7" s="3" customFormat="1" ht="12.75">
      <c r="A857" s="9"/>
      <c r="C857" s="7"/>
      <c r="G857" s="22"/>
    </row>
    <row r="858" spans="1:7" s="3" customFormat="1" ht="12.75">
      <c r="A858" s="9"/>
      <c r="C858" s="7"/>
      <c r="G858" s="22"/>
    </row>
    <row r="859" spans="1:7" s="3" customFormat="1" ht="12.75">
      <c r="A859" s="9"/>
      <c r="C859" s="7"/>
      <c r="G859" s="22"/>
    </row>
    <row r="860" spans="1:7" s="3" customFormat="1" ht="12.75">
      <c r="A860" s="9"/>
      <c r="C860" s="7"/>
      <c r="G860" s="22"/>
    </row>
    <row r="861" spans="1:7" s="3" customFormat="1" ht="12.75">
      <c r="A861" s="9"/>
      <c r="C861" s="7"/>
      <c r="G861" s="22"/>
    </row>
    <row r="862" spans="1:7" s="3" customFormat="1" ht="12.75">
      <c r="A862" s="9"/>
      <c r="C862" s="7"/>
      <c r="G862" s="22"/>
    </row>
    <row r="863" spans="1:7" s="3" customFormat="1" ht="12.75">
      <c r="A863" s="9"/>
      <c r="C863" s="7"/>
      <c r="G863" s="22"/>
    </row>
    <row r="864" spans="1:7" s="3" customFormat="1" ht="12.75">
      <c r="A864" s="9"/>
      <c r="C864" s="7"/>
      <c r="G864" s="22"/>
    </row>
    <row r="865" spans="1:7" s="3" customFormat="1" ht="12.75">
      <c r="A865" s="9"/>
      <c r="C865" s="7"/>
      <c r="G865" s="22"/>
    </row>
    <row r="866" spans="1:7" s="3" customFormat="1" ht="12.75">
      <c r="A866" s="9"/>
      <c r="C866" s="7"/>
      <c r="G866" s="22"/>
    </row>
    <row r="867" spans="1:7" s="3" customFormat="1" ht="12.75">
      <c r="A867" s="9"/>
      <c r="C867" s="7"/>
      <c r="G867" s="22"/>
    </row>
    <row r="868" spans="1:7" s="3" customFormat="1" ht="12.75">
      <c r="A868" s="9"/>
      <c r="C868" s="7"/>
      <c r="G868" s="22"/>
    </row>
    <row r="869" spans="1:7" s="3" customFormat="1" ht="12.75">
      <c r="A869" s="9"/>
      <c r="C869" s="7"/>
      <c r="G869" s="22"/>
    </row>
    <row r="870" spans="1:7" s="3" customFormat="1" ht="12.75">
      <c r="A870" s="9"/>
      <c r="C870" s="7"/>
      <c r="G870" s="22"/>
    </row>
    <row r="871" spans="1:7" s="3" customFormat="1" ht="12.75">
      <c r="A871" s="9"/>
      <c r="C871" s="7"/>
      <c r="G871" s="22"/>
    </row>
    <row r="872" spans="1:7" s="3" customFormat="1" ht="12.75">
      <c r="A872" s="9"/>
      <c r="C872" s="7"/>
      <c r="G872" s="22"/>
    </row>
    <row r="873" spans="1:7" s="3" customFormat="1" ht="12.75">
      <c r="A873" s="9"/>
      <c r="C873" s="7"/>
      <c r="G873" s="22"/>
    </row>
    <row r="874" spans="1:7" s="3" customFormat="1" ht="12.75">
      <c r="A874" s="9"/>
      <c r="C874" s="7"/>
      <c r="G874" s="22"/>
    </row>
    <row r="875" spans="1:7" s="3" customFormat="1" ht="12.75">
      <c r="A875" s="9"/>
      <c r="C875" s="7"/>
      <c r="G875" s="22"/>
    </row>
    <row r="876" spans="1:7" s="3" customFormat="1" ht="12.75">
      <c r="A876" s="9"/>
      <c r="C876" s="7"/>
      <c r="G876" s="22"/>
    </row>
    <row r="877" spans="1:7" s="3" customFormat="1" ht="12.75">
      <c r="A877" s="9"/>
      <c r="C877" s="7"/>
      <c r="G877" s="22"/>
    </row>
    <row r="878" spans="1:7" s="3" customFormat="1" ht="12.75">
      <c r="A878" s="9"/>
      <c r="C878" s="7"/>
      <c r="G878" s="22"/>
    </row>
    <row r="879" spans="1:7" s="3" customFormat="1" ht="12.75">
      <c r="A879" s="9"/>
      <c r="C879" s="7"/>
      <c r="G879" s="22"/>
    </row>
    <row r="880" spans="1:7" s="3" customFormat="1" ht="12.75">
      <c r="A880" s="9"/>
      <c r="C880" s="7"/>
      <c r="G880" s="22"/>
    </row>
    <row r="881" spans="1:7" s="3" customFormat="1" ht="12.75">
      <c r="A881" s="9"/>
      <c r="C881" s="7"/>
      <c r="G881" s="22"/>
    </row>
    <row r="882" spans="1:7" s="3" customFormat="1" ht="12.75">
      <c r="A882" s="9"/>
      <c r="C882" s="7"/>
      <c r="G882" s="22"/>
    </row>
    <row r="883" spans="1:7" s="3" customFormat="1" ht="12.75">
      <c r="A883" s="9"/>
      <c r="C883" s="7"/>
      <c r="G883" s="22"/>
    </row>
    <row r="884" spans="1:7" s="3" customFormat="1" ht="12.75">
      <c r="A884" s="9"/>
      <c r="C884" s="7"/>
      <c r="G884" s="22"/>
    </row>
    <row r="885" spans="1:7" s="3" customFormat="1" ht="12.75">
      <c r="A885" s="9"/>
      <c r="C885" s="7"/>
      <c r="G885" s="22"/>
    </row>
    <row r="886" spans="1:7" s="3" customFormat="1" ht="12.75">
      <c r="A886" s="9"/>
      <c r="C886" s="7"/>
      <c r="G886" s="22"/>
    </row>
    <row r="887" spans="1:7" s="3" customFormat="1" ht="12.75">
      <c r="A887" s="9"/>
      <c r="C887" s="7"/>
      <c r="G887" s="22"/>
    </row>
    <row r="888" spans="1:7" s="3" customFormat="1" ht="12.75">
      <c r="A888" s="9"/>
      <c r="C888" s="7"/>
      <c r="G888" s="22"/>
    </row>
    <row r="889" spans="1:7" s="3" customFormat="1" ht="12.75">
      <c r="A889" s="9"/>
      <c r="C889" s="7"/>
      <c r="G889" s="22"/>
    </row>
    <row r="890" spans="1:7" s="3" customFormat="1" ht="12.75">
      <c r="A890" s="9"/>
      <c r="C890" s="7"/>
      <c r="G890" s="22"/>
    </row>
    <row r="891" spans="1:7" s="3" customFormat="1" ht="12.75">
      <c r="A891" s="9"/>
      <c r="C891" s="7"/>
      <c r="G891" s="22"/>
    </row>
    <row r="892" spans="1:7" s="3" customFormat="1" ht="12.75">
      <c r="A892" s="9"/>
      <c r="C892" s="7"/>
      <c r="G892" s="22"/>
    </row>
    <row r="893" spans="1:7" s="3" customFormat="1" ht="12.75">
      <c r="A893" s="9"/>
      <c r="C893" s="7"/>
      <c r="G893" s="22"/>
    </row>
    <row r="894" spans="1:7" s="3" customFormat="1" ht="12.75">
      <c r="A894" s="9"/>
      <c r="C894" s="7"/>
      <c r="G894" s="22"/>
    </row>
    <row r="895" spans="1:7" s="3" customFormat="1" ht="12.75">
      <c r="A895" s="9"/>
      <c r="C895" s="7"/>
      <c r="G895" s="22"/>
    </row>
    <row r="896" spans="1:7" s="3" customFormat="1" ht="12.75">
      <c r="A896" s="9"/>
      <c r="C896" s="7"/>
      <c r="G896" s="22"/>
    </row>
    <row r="897" spans="1:7" s="3" customFormat="1" ht="12.75">
      <c r="A897" s="9"/>
      <c r="C897" s="7"/>
      <c r="G897" s="22"/>
    </row>
    <row r="898" spans="1:7" s="3" customFormat="1" ht="12.75">
      <c r="A898" s="9"/>
      <c r="C898" s="7"/>
      <c r="G898" s="22"/>
    </row>
    <row r="899" spans="1:7" s="3" customFormat="1" ht="12.75">
      <c r="A899" s="9"/>
      <c r="C899" s="7"/>
      <c r="G899" s="22"/>
    </row>
    <row r="900" spans="1:7" s="3" customFormat="1" ht="12.75">
      <c r="A900" s="9"/>
      <c r="C900" s="7"/>
      <c r="G900" s="22"/>
    </row>
    <row r="901" spans="1:7" s="3" customFormat="1" ht="12.75">
      <c r="A901" s="9"/>
      <c r="C901" s="7"/>
      <c r="G901" s="22"/>
    </row>
    <row r="902" spans="1:7" s="3" customFormat="1" ht="12.75">
      <c r="A902" s="9"/>
      <c r="C902" s="7"/>
      <c r="G902" s="22"/>
    </row>
    <row r="903" spans="1:7" s="3" customFormat="1" ht="12.75">
      <c r="A903" s="9"/>
      <c r="C903" s="7"/>
      <c r="G903" s="22"/>
    </row>
    <row r="904" spans="1:7" s="3" customFormat="1" ht="12.75">
      <c r="A904" s="9"/>
      <c r="C904" s="7"/>
      <c r="G904" s="22"/>
    </row>
    <row r="905" spans="1:7" s="3" customFormat="1" ht="12.75">
      <c r="A905" s="9"/>
      <c r="C905" s="7"/>
      <c r="G905" s="22"/>
    </row>
    <row r="906" spans="1:7" s="3" customFormat="1" ht="12.75">
      <c r="A906" s="9"/>
      <c r="C906" s="7"/>
      <c r="G906" s="22"/>
    </row>
    <row r="907" spans="1:7" s="3" customFormat="1" ht="12.75">
      <c r="A907" s="9"/>
      <c r="C907" s="7"/>
      <c r="G907" s="22"/>
    </row>
    <row r="908" spans="1:7" s="3" customFormat="1" ht="12.75">
      <c r="A908" s="9"/>
      <c r="C908" s="7"/>
      <c r="G908" s="22"/>
    </row>
    <row r="909" spans="1:7" s="3" customFormat="1" ht="12.75">
      <c r="A909" s="9"/>
      <c r="C909" s="7"/>
      <c r="G909" s="22"/>
    </row>
    <row r="910" spans="1:7" s="3" customFormat="1" ht="12.75">
      <c r="A910" s="9"/>
      <c r="C910" s="7"/>
      <c r="G910" s="22"/>
    </row>
    <row r="911" spans="1:7" s="3" customFormat="1" ht="12.75">
      <c r="A911" s="9"/>
      <c r="C911" s="7"/>
      <c r="G911" s="22"/>
    </row>
    <row r="912" spans="1:7" s="3" customFormat="1" ht="12.75">
      <c r="A912" s="9"/>
      <c r="C912" s="7"/>
      <c r="G912" s="22"/>
    </row>
    <row r="913" spans="1:7" s="3" customFormat="1" ht="12.75">
      <c r="A913" s="9"/>
      <c r="C913" s="7"/>
      <c r="G913" s="22"/>
    </row>
    <row r="914" spans="1:7" s="3" customFormat="1" ht="12.75">
      <c r="A914" s="9"/>
      <c r="C914" s="7"/>
      <c r="G914" s="22"/>
    </row>
    <row r="915" spans="1:7" s="3" customFormat="1" ht="12.75">
      <c r="A915" s="9"/>
      <c r="C915" s="7"/>
      <c r="G915" s="22"/>
    </row>
    <row r="916" spans="1:7" s="3" customFormat="1" ht="12.75">
      <c r="A916" s="9"/>
      <c r="C916" s="7"/>
      <c r="G916" s="22"/>
    </row>
    <row r="917" spans="1:7" s="3" customFormat="1" ht="12.75">
      <c r="A917" s="9"/>
      <c r="C917" s="7"/>
      <c r="G917" s="22"/>
    </row>
    <row r="918" spans="1:7" s="3" customFormat="1" ht="12.75">
      <c r="A918" s="9"/>
      <c r="C918" s="7"/>
      <c r="G918" s="22"/>
    </row>
    <row r="919" spans="1:7" s="3" customFormat="1" ht="12.75">
      <c r="A919" s="9"/>
      <c r="C919" s="7"/>
      <c r="G919" s="22"/>
    </row>
    <row r="920" spans="1:7" s="3" customFormat="1" ht="12.75">
      <c r="A920" s="9"/>
      <c r="C920" s="7"/>
      <c r="G920" s="22"/>
    </row>
    <row r="921" spans="1:7" s="3" customFormat="1" ht="12.75">
      <c r="A921" s="9"/>
      <c r="C921" s="7"/>
      <c r="G921" s="22"/>
    </row>
    <row r="922" spans="1:7" s="3" customFormat="1" ht="12.75">
      <c r="A922" s="9"/>
      <c r="C922" s="7"/>
      <c r="G922" s="22"/>
    </row>
    <row r="923" spans="1:7" s="3" customFormat="1" ht="12.75">
      <c r="A923" s="9"/>
      <c r="C923" s="7"/>
      <c r="G923" s="22"/>
    </row>
    <row r="924" spans="1:7" s="3" customFormat="1" ht="12.75">
      <c r="A924" s="9"/>
      <c r="C924" s="7"/>
      <c r="G924" s="22"/>
    </row>
    <row r="925" spans="1:7" s="3" customFormat="1" ht="12.75">
      <c r="A925" s="9"/>
      <c r="C925" s="7"/>
      <c r="G925" s="22"/>
    </row>
    <row r="926" spans="1:7" s="3" customFormat="1" ht="12.75">
      <c r="A926" s="9"/>
      <c r="C926" s="7"/>
      <c r="G926" s="22"/>
    </row>
    <row r="927" spans="1:7" s="3" customFormat="1" ht="12.75">
      <c r="A927" s="9"/>
      <c r="C927" s="7"/>
      <c r="G927" s="22"/>
    </row>
    <row r="928" spans="1:7" s="3" customFormat="1" ht="12.75">
      <c r="A928" s="9"/>
      <c r="C928" s="7"/>
      <c r="G928" s="22"/>
    </row>
    <row r="929" spans="1:7" s="3" customFormat="1" ht="12.75">
      <c r="A929" s="9"/>
      <c r="C929" s="7"/>
      <c r="G929" s="22"/>
    </row>
    <row r="930" spans="1:7" s="3" customFormat="1" ht="12.75">
      <c r="A930" s="9"/>
      <c r="C930" s="7"/>
      <c r="G930" s="22"/>
    </row>
    <row r="931" spans="1:7" s="3" customFormat="1" ht="12.75">
      <c r="A931" s="9"/>
      <c r="C931" s="7"/>
      <c r="G931" s="22"/>
    </row>
    <row r="932" spans="1:7" s="3" customFormat="1" ht="12.75">
      <c r="A932" s="9"/>
      <c r="C932" s="7"/>
      <c r="G932" s="22"/>
    </row>
    <row r="933" spans="1:7" s="3" customFormat="1" ht="12.75">
      <c r="A933" s="9"/>
      <c r="C933" s="7"/>
      <c r="G933" s="22"/>
    </row>
    <row r="934" spans="1:7" s="3" customFormat="1" ht="12.75">
      <c r="A934" s="9"/>
      <c r="C934" s="7"/>
      <c r="G934" s="22"/>
    </row>
    <row r="935" spans="1:7" s="3" customFormat="1" ht="12.75">
      <c r="A935" s="9"/>
      <c r="C935" s="7"/>
      <c r="G935" s="22"/>
    </row>
    <row r="936" spans="1:7" s="3" customFormat="1" ht="12.75">
      <c r="A936" s="9"/>
      <c r="C936" s="7"/>
      <c r="G936" s="22"/>
    </row>
    <row r="937" spans="1:7" s="3" customFormat="1" ht="12.75">
      <c r="A937" s="9"/>
      <c r="C937" s="7"/>
      <c r="G937" s="22"/>
    </row>
    <row r="938" spans="1:7" s="3" customFormat="1" ht="12.75">
      <c r="A938" s="9"/>
      <c r="C938" s="7"/>
      <c r="G938" s="22"/>
    </row>
    <row r="939" spans="1:7" s="3" customFormat="1" ht="12.75">
      <c r="A939" s="9"/>
      <c r="C939" s="7"/>
      <c r="G939" s="22"/>
    </row>
    <row r="940" spans="1:7" s="3" customFormat="1" ht="12.75">
      <c r="A940" s="9"/>
      <c r="C940" s="7"/>
      <c r="G940" s="22"/>
    </row>
    <row r="941" spans="1:7" s="3" customFormat="1" ht="12.75">
      <c r="A941" s="9"/>
      <c r="C941" s="7"/>
      <c r="G941" s="22"/>
    </row>
    <row r="942" spans="1:7" s="3" customFormat="1" ht="12.75">
      <c r="A942" s="9"/>
      <c r="C942" s="7"/>
      <c r="G942" s="22"/>
    </row>
    <row r="943" spans="1:7" s="3" customFormat="1" ht="12.75">
      <c r="A943" s="9"/>
      <c r="C943" s="7"/>
      <c r="G943" s="22"/>
    </row>
    <row r="944" spans="1:7" s="3" customFormat="1" ht="12.75">
      <c r="A944" s="9"/>
      <c r="C944" s="7"/>
      <c r="G944" s="22"/>
    </row>
    <row r="945" spans="1:7" s="3" customFormat="1" ht="12.75">
      <c r="A945" s="9"/>
      <c r="C945" s="7"/>
      <c r="G945" s="22"/>
    </row>
    <row r="946" spans="1:7" s="3" customFormat="1" ht="12.75">
      <c r="A946" s="9"/>
      <c r="C946" s="7"/>
      <c r="G946" s="22"/>
    </row>
    <row r="947" spans="1:7" s="3" customFormat="1" ht="12.75">
      <c r="A947" s="9"/>
      <c r="C947" s="7"/>
      <c r="G947" s="22"/>
    </row>
    <row r="948" spans="1:7" s="3" customFormat="1" ht="12.75">
      <c r="A948" s="9"/>
      <c r="C948" s="7"/>
      <c r="G948" s="22"/>
    </row>
    <row r="949" spans="1:7" s="3" customFormat="1" ht="12.75">
      <c r="A949" s="9"/>
      <c r="C949" s="7"/>
      <c r="G949" s="22"/>
    </row>
    <row r="950" spans="1:7" s="3" customFormat="1" ht="12.75">
      <c r="A950" s="9"/>
      <c r="C950" s="7"/>
      <c r="G950" s="22"/>
    </row>
    <row r="951" spans="1:7" s="3" customFormat="1" ht="12.75">
      <c r="A951" s="9"/>
      <c r="C951" s="7"/>
      <c r="G951" s="22"/>
    </row>
    <row r="952" spans="1:7" s="3" customFormat="1" ht="12.75">
      <c r="A952" s="9"/>
      <c r="C952" s="7"/>
      <c r="G952" s="22"/>
    </row>
    <row r="953" spans="1:7" s="3" customFormat="1" ht="12.75">
      <c r="A953" s="9"/>
      <c r="C953" s="7"/>
      <c r="G953" s="22"/>
    </row>
    <row r="954" spans="1:7" s="3" customFormat="1" ht="12.75">
      <c r="A954" s="9"/>
      <c r="C954" s="7"/>
      <c r="G954" s="22"/>
    </row>
    <row r="955" spans="1:7" s="3" customFormat="1" ht="12.75">
      <c r="A955" s="9"/>
      <c r="C955" s="7"/>
      <c r="G955" s="22"/>
    </row>
    <row r="956" spans="1:7" s="3" customFormat="1" ht="12.75">
      <c r="A956" s="9"/>
      <c r="C956" s="7"/>
      <c r="G956" s="22"/>
    </row>
    <row r="957" spans="1:7" s="3" customFormat="1" ht="12.75">
      <c r="A957" s="9"/>
      <c r="C957" s="7"/>
      <c r="G957" s="22"/>
    </row>
    <row r="958" spans="1:7" s="3" customFormat="1" ht="12.75">
      <c r="A958" s="9"/>
      <c r="C958" s="7"/>
      <c r="G958" s="22"/>
    </row>
    <row r="959" spans="1:7" s="3" customFormat="1" ht="12.75">
      <c r="A959" s="9"/>
      <c r="C959" s="7"/>
      <c r="G959" s="22"/>
    </row>
    <row r="960" spans="1:7" s="3" customFormat="1" ht="12.75">
      <c r="A960" s="9"/>
      <c r="C960" s="7"/>
      <c r="G960" s="22"/>
    </row>
    <row r="961" spans="1:7" s="3" customFormat="1" ht="12.75">
      <c r="A961" s="9"/>
      <c r="C961" s="7"/>
      <c r="G961" s="22"/>
    </row>
    <row r="962" spans="1:7" s="3" customFormat="1" ht="12.75">
      <c r="A962" s="9"/>
      <c r="C962" s="7"/>
      <c r="G962" s="22"/>
    </row>
    <row r="963" spans="1:7" s="3" customFormat="1" ht="12.75">
      <c r="A963" s="9"/>
      <c r="C963" s="7"/>
      <c r="G963" s="22"/>
    </row>
    <row r="964" spans="1:7" s="3" customFormat="1" ht="12.75">
      <c r="A964" s="9"/>
      <c r="C964" s="7"/>
      <c r="G964" s="22"/>
    </row>
    <row r="965" spans="1:7" s="3" customFormat="1" ht="12.75">
      <c r="A965" s="9"/>
      <c r="C965" s="7"/>
      <c r="G965" s="22"/>
    </row>
    <row r="966" spans="1:7" s="3" customFormat="1" ht="12.75">
      <c r="A966" s="9"/>
      <c r="C966" s="7"/>
      <c r="G966" s="22"/>
    </row>
    <row r="967" spans="1:7" s="3" customFormat="1" ht="12.75">
      <c r="A967" s="9"/>
      <c r="C967" s="7"/>
      <c r="G967" s="22"/>
    </row>
    <row r="968" spans="1:7" s="3" customFormat="1" ht="12.75">
      <c r="A968" s="9"/>
      <c r="C968" s="7"/>
      <c r="G968" s="22"/>
    </row>
    <row r="969" spans="1:7" s="3" customFormat="1" ht="12.75">
      <c r="A969" s="9"/>
      <c r="C969" s="7"/>
      <c r="G969" s="22"/>
    </row>
    <row r="970" spans="1:7" s="3" customFormat="1" ht="12.75">
      <c r="A970" s="9"/>
      <c r="C970" s="7"/>
      <c r="G970" s="22"/>
    </row>
    <row r="971" spans="1:7" s="3" customFormat="1" ht="12.75">
      <c r="A971" s="9"/>
      <c r="C971" s="7"/>
      <c r="G971" s="22"/>
    </row>
    <row r="972" spans="1:7" s="3" customFormat="1" ht="12.75">
      <c r="A972" s="9"/>
      <c r="C972" s="7"/>
      <c r="G972" s="22"/>
    </row>
    <row r="973" spans="1:7" s="3" customFormat="1" ht="12.75">
      <c r="A973" s="9"/>
      <c r="C973" s="7"/>
      <c r="G973" s="22"/>
    </row>
    <row r="974" spans="1:7" s="3" customFormat="1" ht="12.75">
      <c r="A974" s="9"/>
      <c r="C974" s="7"/>
      <c r="G974" s="22"/>
    </row>
    <row r="975" spans="1:7" s="3" customFormat="1" ht="12.75">
      <c r="A975" s="9"/>
      <c r="C975" s="7"/>
      <c r="G975" s="22"/>
    </row>
    <row r="976" spans="1:7" s="3" customFormat="1" ht="12.75">
      <c r="A976" s="9"/>
      <c r="C976" s="7"/>
      <c r="G976" s="22"/>
    </row>
    <row r="977" spans="1:7" s="3" customFormat="1" ht="12.75">
      <c r="A977" s="9"/>
      <c r="C977" s="7"/>
      <c r="G977" s="22"/>
    </row>
    <row r="978" spans="1:7" s="3" customFormat="1" ht="12.75">
      <c r="A978" s="9"/>
      <c r="C978" s="7"/>
      <c r="G978" s="22"/>
    </row>
    <row r="979" spans="1:7" s="3" customFormat="1" ht="12.75">
      <c r="A979" s="9"/>
      <c r="C979" s="7"/>
      <c r="G979" s="22"/>
    </row>
    <row r="980" spans="1:7" s="3" customFormat="1" ht="12.75">
      <c r="A980" s="9"/>
      <c r="C980" s="7"/>
      <c r="G980" s="22"/>
    </row>
    <row r="981" spans="1:7" s="3" customFormat="1" ht="12.75">
      <c r="A981" s="9"/>
      <c r="C981" s="7"/>
      <c r="G981" s="22"/>
    </row>
    <row r="982" spans="1:7" s="3" customFormat="1" ht="12.75">
      <c r="A982" s="9"/>
      <c r="C982" s="7"/>
      <c r="G982" s="22"/>
    </row>
    <row r="983" spans="1:7" s="3" customFormat="1" ht="12.75">
      <c r="A983" s="9"/>
      <c r="C983" s="7"/>
      <c r="G983" s="22"/>
    </row>
    <row r="984" spans="1:7" s="3" customFormat="1" ht="12.75">
      <c r="A984" s="9"/>
      <c r="C984" s="7"/>
      <c r="G984" s="22"/>
    </row>
    <row r="985" spans="1:7" s="3" customFormat="1" ht="12.75">
      <c r="A985" s="9"/>
      <c r="C985" s="7"/>
      <c r="G985" s="22"/>
    </row>
    <row r="986" spans="1:7" s="3" customFormat="1" ht="12.75">
      <c r="A986" s="9"/>
      <c r="C986" s="7"/>
      <c r="G986" s="22"/>
    </row>
    <row r="987" spans="1:7" s="3" customFormat="1" ht="12.75">
      <c r="A987" s="9"/>
      <c r="C987" s="7"/>
      <c r="G987" s="22"/>
    </row>
    <row r="988" spans="1:7" s="3" customFormat="1" ht="12.75">
      <c r="A988" s="9"/>
      <c r="C988" s="7"/>
      <c r="G988" s="22"/>
    </row>
    <row r="989" spans="1:7" s="3" customFormat="1" ht="12.75">
      <c r="A989" s="9"/>
      <c r="C989" s="7"/>
      <c r="G989" s="22"/>
    </row>
    <row r="990" spans="1:7" s="3" customFormat="1" ht="12.75">
      <c r="A990" s="9"/>
      <c r="C990" s="7"/>
      <c r="G990" s="22"/>
    </row>
    <row r="991" spans="1:7" s="3" customFormat="1" ht="12.75">
      <c r="A991" s="9"/>
      <c r="C991" s="7"/>
      <c r="G991" s="22"/>
    </row>
    <row r="992" spans="1:7" s="3" customFormat="1" ht="12.75">
      <c r="A992" s="9"/>
      <c r="C992" s="7"/>
      <c r="G992" s="22"/>
    </row>
    <row r="993" spans="1:7" s="3" customFormat="1" ht="12.75">
      <c r="A993" s="9"/>
      <c r="C993" s="7"/>
      <c r="G993" s="22"/>
    </row>
    <row r="994" spans="1:7" s="3" customFormat="1" ht="12.75">
      <c r="A994" s="9"/>
      <c r="C994" s="7"/>
      <c r="G994" s="22"/>
    </row>
    <row r="995" spans="1:7" s="3" customFormat="1" ht="12.75">
      <c r="A995" s="9"/>
      <c r="C995" s="7"/>
      <c r="G995" s="22"/>
    </row>
    <row r="996" spans="1:7" s="3" customFormat="1" ht="12.75">
      <c r="A996" s="9"/>
      <c r="C996" s="7"/>
      <c r="G996" s="22"/>
    </row>
    <row r="997" spans="1:7" s="3" customFormat="1" ht="12.75">
      <c r="A997" s="9"/>
      <c r="C997" s="7"/>
      <c r="G997" s="22"/>
    </row>
    <row r="998" spans="1:7" s="3" customFormat="1" ht="12.75">
      <c r="A998" s="9"/>
      <c r="C998" s="7"/>
      <c r="G998" s="22"/>
    </row>
    <row r="999" spans="1:7" s="3" customFormat="1" ht="12.75">
      <c r="A999" s="9"/>
      <c r="C999" s="7"/>
      <c r="G999" s="22"/>
    </row>
    <row r="1000" spans="1:7" s="3" customFormat="1" ht="12.75">
      <c r="A1000" s="9"/>
      <c r="C1000" s="7"/>
      <c r="G1000" s="22"/>
    </row>
    <row r="1001" spans="1:7" s="3" customFormat="1" ht="12.75">
      <c r="A1001" s="9"/>
      <c r="C1001" s="7"/>
      <c r="G1001" s="22"/>
    </row>
    <row r="1002" spans="1:7" s="3" customFormat="1" ht="12.75">
      <c r="A1002" s="9"/>
      <c r="C1002" s="7"/>
      <c r="G1002" s="22"/>
    </row>
    <row r="1003" spans="1:7" s="3" customFormat="1" ht="12.75">
      <c r="A1003" s="9"/>
      <c r="C1003" s="7"/>
      <c r="G1003" s="22"/>
    </row>
    <row r="1004" spans="1:7" s="3" customFormat="1" ht="12.75">
      <c r="A1004" s="9"/>
      <c r="C1004" s="7"/>
      <c r="G1004" s="22"/>
    </row>
    <row r="1005" spans="1:7" s="3" customFormat="1" ht="12.75">
      <c r="A1005" s="9"/>
      <c r="C1005" s="7"/>
      <c r="G1005" s="22"/>
    </row>
    <row r="1006" spans="1:7" s="3" customFormat="1" ht="12.75">
      <c r="A1006" s="9"/>
      <c r="C1006" s="7"/>
      <c r="G1006" s="22"/>
    </row>
    <row r="1007" spans="1:7" s="3" customFormat="1" ht="12.75">
      <c r="A1007" s="9"/>
      <c r="C1007" s="7"/>
      <c r="G1007" s="22"/>
    </row>
    <row r="1008" spans="1:7" s="3" customFormat="1" ht="12.75">
      <c r="A1008" s="9"/>
      <c r="C1008" s="7"/>
      <c r="G1008" s="22"/>
    </row>
    <row r="1009" spans="1:7" s="3" customFormat="1" ht="12.75">
      <c r="A1009" s="9"/>
      <c r="C1009" s="7"/>
      <c r="G1009" s="22"/>
    </row>
    <row r="1010" spans="1:7" s="3" customFormat="1" ht="12.75">
      <c r="A1010" s="9"/>
      <c r="C1010" s="7"/>
      <c r="G1010" s="22"/>
    </row>
    <row r="1011" spans="1:7" s="3" customFormat="1" ht="12.75">
      <c r="A1011" s="9"/>
      <c r="C1011" s="7"/>
      <c r="G1011" s="22"/>
    </row>
    <row r="1012" spans="1:7" s="3" customFormat="1" ht="12.75">
      <c r="A1012" s="9"/>
      <c r="C1012" s="7"/>
      <c r="G1012" s="22"/>
    </row>
    <row r="1013" spans="1:7" s="3" customFormat="1" ht="12.75">
      <c r="A1013" s="9"/>
      <c r="C1013" s="7"/>
      <c r="G1013" s="22"/>
    </row>
    <row r="1014" spans="1:7" s="3" customFormat="1" ht="12.75">
      <c r="A1014" s="9"/>
      <c r="C1014" s="7"/>
      <c r="G1014" s="22"/>
    </row>
    <row r="1015" spans="1:7" s="3" customFormat="1" ht="12.75">
      <c r="A1015" s="9"/>
      <c r="C1015" s="7"/>
      <c r="G1015" s="22"/>
    </row>
    <row r="1016" spans="1:7" s="3" customFormat="1" ht="12.75">
      <c r="A1016" s="9"/>
      <c r="C1016" s="7"/>
      <c r="G1016" s="22"/>
    </row>
    <row r="1017" spans="1:7" s="3" customFormat="1" ht="12.75">
      <c r="A1017" s="9"/>
      <c r="C1017" s="7"/>
      <c r="G1017" s="22"/>
    </row>
    <row r="1018" spans="1:7" s="3" customFormat="1" ht="12.75">
      <c r="A1018" s="9"/>
      <c r="C1018" s="7"/>
      <c r="G1018" s="22"/>
    </row>
    <row r="1019" spans="1:7" s="3" customFormat="1" ht="12.75">
      <c r="A1019" s="9"/>
      <c r="C1019" s="7"/>
      <c r="G1019" s="22"/>
    </row>
    <row r="1020" spans="1:7" s="3" customFormat="1" ht="12.75">
      <c r="A1020" s="9"/>
      <c r="C1020" s="7"/>
      <c r="G1020" s="22"/>
    </row>
    <row r="1021" spans="1:7" s="3" customFormat="1" ht="12.75">
      <c r="A1021" s="9"/>
      <c r="C1021" s="7"/>
      <c r="G1021" s="22"/>
    </row>
    <row r="1022" spans="1:7" s="3" customFormat="1" ht="12.75">
      <c r="A1022" s="9"/>
      <c r="C1022" s="7"/>
      <c r="G1022" s="22"/>
    </row>
    <row r="1023" spans="1:7" s="3" customFormat="1" ht="12.75">
      <c r="A1023" s="9"/>
      <c r="C1023" s="7"/>
      <c r="G1023" s="22"/>
    </row>
    <row r="1024" spans="1:7" s="3" customFormat="1" ht="12.75">
      <c r="A1024" s="9"/>
      <c r="C1024" s="7"/>
      <c r="G1024" s="22"/>
    </row>
    <row r="1025" spans="1:7" s="3" customFormat="1" ht="12.75">
      <c r="A1025" s="9"/>
      <c r="C1025" s="7"/>
      <c r="G1025" s="22"/>
    </row>
    <row r="1026" spans="1:7" s="3" customFormat="1" ht="12.75">
      <c r="A1026" s="9"/>
      <c r="C1026" s="7"/>
      <c r="G1026" s="22"/>
    </row>
    <row r="1027" spans="1:7" s="3" customFormat="1" ht="12.75">
      <c r="A1027" s="9"/>
      <c r="C1027" s="7"/>
      <c r="G1027" s="22"/>
    </row>
    <row r="1028" spans="1:7" s="3" customFormat="1" ht="12.75">
      <c r="A1028" s="9"/>
      <c r="C1028" s="7"/>
      <c r="G1028" s="22"/>
    </row>
    <row r="1029" spans="1:7" s="3" customFormat="1" ht="12.75">
      <c r="A1029" s="9"/>
      <c r="C1029" s="7"/>
      <c r="G1029" s="22"/>
    </row>
    <row r="1030" spans="1:7" s="3" customFormat="1" ht="12.75">
      <c r="A1030" s="9"/>
      <c r="C1030" s="7"/>
      <c r="G1030" s="22"/>
    </row>
    <row r="1031" spans="1:7" s="3" customFormat="1" ht="12.75">
      <c r="A1031" s="9"/>
      <c r="C1031" s="7"/>
      <c r="G1031" s="22"/>
    </row>
    <row r="1032" spans="1:7" s="3" customFormat="1" ht="12.75">
      <c r="A1032" s="9"/>
      <c r="C1032" s="7"/>
      <c r="G1032" s="22"/>
    </row>
    <row r="1033" spans="1:7" s="3" customFormat="1" ht="12.75">
      <c r="A1033" s="9"/>
      <c r="C1033" s="7"/>
      <c r="G1033" s="22"/>
    </row>
    <row r="1034" spans="1:7" s="3" customFormat="1" ht="12.75">
      <c r="A1034" s="9"/>
      <c r="C1034" s="7"/>
      <c r="G1034" s="22"/>
    </row>
    <row r="1035" spans="1:7" s="3" customFormat="1" ht="12.75">
      <c r="A1035" s="9"/>
      <c r="C1035" s="7"/>
      <c r="G1035" s="22"/>
    </row>
    <row r="1036" spans="1:7" s="3" customFormat="1" ht="12.75">
      <c r="A1036" s="9"/>
      <c r="C1036" s="7"/>
      <c r="G1036" s="22"/>
    </row>
    <row r="1037" spans="1:7" s="3" customFormat="1" ht="12.75">
      <c r="A1037" s="9"/>
      <c r="C1037" s="7"/>
      <c r="G1037" s="22"/>
    </row>
    <row r="1038" spans="1:7" s="3" customFormat="1" ht="12.75">
      <c r="A1038" s="9"/>
      <c r="C1038" s="7"/>
      <c r="G1038" s="22"/>
    </row>
    <row r="1039" spans="1:7" s="3" customFormat="1" ht="12.75">
      <c r="A1039" s="9"/>
      <c r="C1039" s="7"/>
      <c r="G1039" s="22"/>
    </row>
    <row r="1040" spans="1:7" s="3" customFormat="1" ht="12.75">
      <c r="A1040" s="9"/>
      <c r="C1040" s="7"/>
      <c r="G1040" s="22"/>
    </row>
    <row r="1041" spans="1:7" s="3" customFormat="1" ht="12.75">
      <c r="A1041" s="9"/>
      <c r="C1041" s="7"/>
      <c r="G1041" s="22"/>
    </row>
    <row r="1042" spans="1:7" s="3" customFormat="1" ht="12.75">
      <c r="A1042" s="9"/>
      <c r="C1042" s="7"/>
      <c r="G1042" s="22"/>
    </row>
    <row r="1043" spans="1:7" s="3" customFormat="1" ht="12.75">
      <c r="A1043" s="9"/>
      <c r="C1043" s="7"/>
      <c r="G1043" s="22"/>
    </row>
    <row r="1044" spans="1:7" s="3" customFormat="1" ht="12.75">
      <c r="A1044" s="9"/>
      <c r="C1044" s="7"/>
      <c r="G1044" s="22"/>
    </row>
    <row r="1045" spans="1:7" s="3" customFormat="1" ht="12.75">
      <c r="A1045" s="9"/>
      <c r="C1045" s="7"/>
      <c r="G1045" s="22"/>
    </row>
    <row r="1046" spans="1:7" s="3" customFormat="1" ht="12.75">
      <c r="A1046" s="9"/>
      <c r="C1046" s="7"/>
      <c r="G1046" s="22"/>
    </row>
    <row r="1047" spans="1:7" s="3" customFormat="1" ht="12.75">
      <c r="A1047" s="9"/>
      <c r="C1047" s="7"/>
      <c r="G1047" s="22"/>
    </row>
    <row r="1048" spans="1:7" s="3" customFormat="1" ht="12.75">
      <c r="A1048" s="9"/>
      <c r="C1048" s="7"/>
      <c r="G1048" s="22"/>
    </row>
    <row r="1049" spans="1:7" s="3" customFormat="1" ht="12.75">
      <c r="A1049" s="9"/>
      <c r="C1049" s="7"/>
      <c r="G1049" s="22"/>
    </row>
    <row r="1050" spans="1:7" s="3" customFormat="1" ht="12.75">
      <c r="A1050" s="9"/>
      <c r="C1050" s="7"/>
      <c r="G1050" s="22"/>
    </row>
    <row r="1051" spans="1:7" s="3" customFormat="1" ht="12.75">
      <c r="A1051" s="9"/>
      <c r="C1051" s="7"/>
      <c r="G1051" s="22"/>
    </row>
    <row r="1052" spans="1:7" s="3" customFormat="1" ht="12.75">
      <c r="A1052" s="9"/>
      <c r="C1052" s="7"/>
      <c r="G1052" s="22"/>
    </row>
    <row r="1053" spans="1:7" s="3" customFormat="1" ht="12.75">
      <c r="A1053" s="9"/>
      <c r="C1053" s="7"/>
      <c r="G1053" s="22"/>
    </row>
    <row r="1054" spans="1:7" s="3" customFormat="1" ht="12.75">
      <c r="A1054" s="9"/>
      <c r="C1054" s="7"/>
      <c r="G1054" s="22"/>
    </row>
    <row r="1055" spans="1:7" s="3" customFormat="1" ht="12.75">
      <c r="A1055" s="9"/>
      <c r="C1055" s="7"/>
      <c r="G1055" s="22"/>
    </row>
    <row r="1056" spans="1:7" s="3" customFormat="1" ht="12.75">
      <c r="A1056" s="9"/>
      <c r="C1056" s="7"/>
      <c r="G1056" s="22"/>
    </row>
    <row r="1057" spans="1:7" s="3" customFormat="1" ht="12.75">
      <c r="A1057" s="9"/>
      <c r="C1057" s="7"/>
      <c r="G1057" s="22"/>
    </row>
    <row r="1058" spans="1:7" s="3" customFormat="1" ht="12.75">
      <c r="A1058" s="9"/>
      <c r="C1058" s="7"/>
      <c r="G1058" s="22"/>
    </row>
    <row r="1059" spans="1:7" s="3" customFormat="1" ht="12.75">
      <c r="A1059" s="9"/>
      <c r="C1059" s="7"/>
      <c r="G1059" s="22"/>
    </row>
    <row r="1060" spans="1:7" s="3" customFormat="1" ht="12.75">
      <c r="A1060" s="9"/>
      <c r="C1060" s="7"/>
      <c r="G1060" s="22"/>
    </row>
    <row r="1061" spans="1:7" s="3" customFormat="1" ht="12.75">
      <c r="A1061" s="9"/>
      <c r="C1061" s="7"/>
      <c r="G1061" s="22"/>
    </row>
    <row r="1062" spans="1:7" s="3" customFormat="1" ht="12.75">
      <c r="A1062" s="9"/>
      <c r="C1062" s="7"/>
      <c r="G1062" s="22"/>
    </row>
    <row r="1063" spans="1:7" s="3" customFormat="1" ht="12.75">
      <c r="A1063" s="9"/>
      <c r="C1063" s="7"/>
      <c r="G1063" s="22"/>
    </row>
    <row r="1064" spans="1:7" s="3" customFormat="1" ht="12.75">
      <c r="A1064" s="9"/>
      <c r="C1064" s="7"/>
      <c r="G1064" s="22"/>
    </row>
    <row r="1065" spans="1:7" s="3" customFormat="1" ht="12.75">
      <c r="A1065" s="9"/>
      <c r="C1065" s="7"/>
      <c r="G1065" s="22"/>
    </row>
    <row r="1066" spans="1:7" s="3" customFormat="1" ht="12.75">
      <c r="A1066" s="9"/>
      <c r="C1066" s="7"/>
      <c r="G1066" s="22"/>
    </row>
    <row r="1067" spans="1:7" s="3" customFormat="1" ht="12.75">
      <c r="A1067" s="9"/>
      <c r="C1067" s="7"/>
      <c r="G1067" s="22"/>
    </row>
    <row r="1068" spans="1:7" s="3" customFormat="1" ht="12.75">
      <c r="A1068" s="9"/>
      <c r="C1068" s="7"/>
      <c r="G1068" s="22"/>
    </row>
    <row r="1069" spans="1:7" s="3" customFormat="1" ht="12.75">
      <c r="A1069" s="9"/>
      <c r="C1069" s="7"/>
      <c r="G1069" s="22"/>
    </row>
    <row r="1070" spans="1:7" s="3" customFormat="1" ht="12.75">
      <c r="A1070" s="9"/>
      <c r="C1070" s="7"/>
      <c r="G1070" s="22"/>
    </row>
    <row r="1071" spans="1:7" s="3" customFormat="1" ht="12.75">
      <c r="A1071" s="9"/>
      <c r="C1071" s="7"/>
      <c r="G1071" s="22"/>
    </row>
    <row r="1072" spans="1:7" s="3" customFormat="1" ht="12.75">
      <c r="A1072" s="9"/>
      <c r="C1072" s="7"/>
      <c r="G1072" s="22"/>
    </row>
    <row r="1073" spans="1:7" s="3" customFormat="1" ht="12.75">
      <c r="A1073" s="9"/>
      <c r="C1073" s="7"/>
      <c r="G1073" s="22"/>
    </row>
    <row r="1074" spans="1:7" s="3" customFormat="1" ht="12.75">
      <c r="A1074" s="9"/>
      <c r="C1074" s="7"/>
      <c r="G1074" s="22"/>
    </row>
    <row r="1075" spans="1:7" s="3" customFormat="1" ht="12.75">
      <c r="A1075" s="9"/>
      <c r="C1075" s="7"/>
      <c r="G1075" s="22"/>
    </row>
    <row r="1076" spans="1:7" s="3" customFormat="1" ht="12.75">
      <c r="A1076" s="9"/>
      <c r="C1076" s="7"/>
      <c r="G1076" s="22"/>
    </row>
    <row r="1077" spans="1:7" s="3" customFormat="1" ht="12.75">
      <c r="A1077" s="9"/>
      <c r="C1077" s="7"/>
      <c r="G1077" s="22"/>
    </row>
    <row r="1078" spans="1:7" s="3" customFormat="1" ht="12.75">
      <c r="A1078" s="9"/>
      <c r="C1078" s="7"/>
      <c r="G1078" s="22"/>
    </row>
    <row r="1079" spans="1:7" s="3" customFormat="1" ht="12.75">
      <c r="A1079" s="9"/>
      <c r="C1079" s="7"/>
      <c r="G1079" s="22"/>
    </row>
    <row r="1080" spans="1:7" s="3" customFormat="1" ht="12.75">
      <c r="A1080" s="9"/>
      <c r="C1080" s="7"/>
      <c r="G1080" s="22"/>
    </row>
    <row r="1081" spans="1:7" s="3" customFormat="1" ht="12.75">
      <c r="A1081" s="9"/>
      <c r="C1081" s="7"/>
      <c r="G1081" s="22"/>
    </row>
    <row r="1082" spans="1:7" s="3" customFormat="1" ht="12.75">
      <c r="A1082" s="9"/>
      <c r="C1082" s="7"/>
      <c r="G1082" s="22"/>
    </row>
    <row r="1083" spans="1:7" s="3" customFormat="1" ht="12.75">
      <c r="A1083" s="9"/>
      <c r="C1083" s="7"/>
      <c r="G1083" s="22"/>
    </row>
    <row r="1084" spans="1:7" s="3" customFormat="1" ht="12.75">
      <c r="A1084" s="9"/>
      <c r="C1084" s="7"/>
      <c r="G1084" s="22"/>
    </row>
    <row r="1085" spans="1:7" s="3" customFormat="1" ht="12.75">
      <c r="A1085" s="9"/>
      <c r="C1085" s="7"/>
      <c r="G1085" s="22"/>
    </row>
    <row r="1086" spans="1:7" s="3" customFormat="1" ht="12.75">
      <c r="A1086" s="9"/>
      <c r="C1086" s="7"/>
      <c r="G1086" s="22"/>
    </row>
    <row r="1087" spans="1:7" s="3" customFormat="1" ht="12.75">
      <c r="A1087" s="9"/>
      <c r="C1087" s="7"/>
      <c r="G1087" s="22"/>
    </row>
    <row r="1088" spans="1:7" s="3" customFormat="1" ht="12.75">
      <c r="A1088" s="9"/>
      <c r="C1088" s="7"/>
      <c r="G1088" s="22"/>
    </row>
    <row r="1089" spans="1:7" s="3" customFormat="1" ht="12.75">
      <c r="A1089" s="9"/>
      <c r="C1089" s="7"/>
      <c r="G1089" s="22"/>
    </row>
    <row r="1090" spans="1:7" s="3" customFormat="1" ht="12.75">
      <c r="A1090" s="9"/>
      <c r="C1090" s="7"/>
      <c r="G1090" s="22"/>
    </row>
    <row r="1091" spans="1:7" s="3" customFormat="1" ht="12.75">
      <c r="A1091" s="9"/>
      <c r="C1091" s="7"/>
      <c r="G1091" s="22"/>
    </row>
    <row r="1092" spans="1:7" s="3" customFormat="1" ht="12.75">
      <c r="A1092" s="9"/>
      <c r="C1092" s="7"/>
      <c r="G1092" s="22"/>
    </row>
    <row r="1093" spans="1:7" s="3" customFormat="1" ht="12.75">
      <c r="A1093" s="9"/>
      <c r="C1093" s="7"/>
      <c r="G1093" s="22"/>
    </row>
    <row r="1094" spans="1:7" s="3" customFormat="1" ht="12.75">
      <c r="A1094" s="9"/>
      <c r="C1094" s="7"/>
      <c r="G1094" s="22"/>
    </row>
    <row r="1095" spans="1:7" s="3" customFormat="1" ht="12.75">
      <c r="A1095" s="9"/>
      <c r="C1095" s="7"/>
      <c r="G1095" s="22"/>
    </row>
    <row r="1096" spans="1:7" s="3" customFormat="1" ht="12.75">
      <c r="A1096" s="9"/>
      <c r="C1096" s="7"/>
      <c r="G1096" s="22"/>
    </row>
    <row r="1097" spans="1:7" s="3" customFormat="1" ht="12.75">
      <c r="A1097" s="9"/>
      <c r="C1097" s="7"/>
      <c r="G1097" s="22"/>
    </row>
    <row r="1098" spans="1:7" s="3" customFormat="1" ht="12.75">
      <c r="A1098" s="9"/>
      <c r="C1098" s="7"/>
      <c r="G1098" s="22"/>
    </row>
    <row r="1099" spans="1:7" s="3" customFormat="1" ht="12.75">
      <c r="A1099" s="9"/>
      <c r="C1099" s="7"/>
      <c r="G1099" s="22"/>
    </row>
    <row r="1100" spans="1:7" s="3" customFormat="1" ht="12.75">
      <c r="A1100" s="9"/>
      <c r="C1100" s="7"/>
      <c r="G1100" s="22"/>
    </row>
    <row r="1101" spans="1:7" s="3" customFormat="1" ht="12.75">
      <c r="A1101" s="9"/>
      <c r="C1101" s="7"/>
      <c r="G1101" s="22"/>
    </row>
    <row r="1102" spans="1:7" s="3" customFormat="1" ht="12.75">
      <c r="A1102" s="9"/>
      <c r="C1102" s="7"/>
      <c r="G1102" s="22"/>
    </row>
    <row r="1103" spans="1:7" s="3" customFormat="1" ht="12.75">
      <c r="A1103" s="9"/>
      <c r="C1103" s="7"/>
      <c r="G1103" s="22"/>
    </row>
    <row r="1104" spans="1:7" s="3" customFormat="1" ht="12.75">
      <c r="A1104" s="9"/>
      <c r="C1104" s="7"/>
      <c r="G1104" s="22"/>
    </row>
    <row r="1105" spans="1:7" s="3" customFormat="1" ht="12.75">
      <c r="A1105" s="9"/>
      <c r="C1105" s="7"/>
      <c r="G1105" s="22"/>
    </row>
    <row r="1106" spans="1:7" s="3" customFormat="1" ht="12.75">
      <c r="A1106" s="9"/>
      <c r="C1106" s="7"/>
      <c r="G1106" s="22"/>
    </row>
    <row r="1107" spans="1:7" s="3" customFormat="1" ht="12.75">
      <c r="A1107" s="9"/>
      <c r="C1107" s="7"/>
      <c r="G1107" s="22"/>
    </row>
    <row r="1108" spans="1:7" s="3" customFormat="1" ht="12.75">
      <c r="A1108" s="9"/>
      <c r="C1108" s="7"/>
      <c r="G1108" s="22"/>
    </row>
    <row r="1109" spans="1:7" s="3" customFormat="1" ht="12.75">
      <c r="A1109" s="9"/>
      <c r="C1109" s="7"/>
      <c r="G1109" s="22"/>
    </row>
    <row r="1110" spans="1:7" s="3" customFormat="1" ht="12.75">
      <c r="A1110" s="9"/>
      <c r="C1110" s="7"/>
      <c r="G1110" s="22"/>
    </row>
    <row r="1111" spans="1:7" s="3" customFormat="1" ht="12.75">
      <c r="A1111" s="9"/>
      <c r="C1111" s="7"/>
      <c r="G1111" s="22"/>
    </row>
    <row r="1112" spans="1:7" s="3" customFormat="1" ht="12.75">
      <c r="A1112" s="9"/>
      <c r="C1112" s="7"/>
      <c r="G1112" s="22"/>
    </row>
    <row r="1113" spans="1:7" s="3" customFormat="1" ht="12.75">
      <c r="A1113" s="9"/>
      <c r="C1113" s="7"/>
      <c r="G1113" s="22"/>
    </row>
    <row r="1114" spans="1:7" s="3" customFormat="1" ht="12.75">
      <c r="A1114" s="9"/>
      <c r="C1114" s="7"/>
      <c r="G1114" s="22"/>
    </row>
    <row r="1115" spans="1:7" s="3" customFormat="1" ht="12.75">
      <c r="A1115" s="9"/>
      <c r="C1115" s="7"/>
      <c r="G1115" s="22"/>
    </row>
    <row r="1116" spans="1:7" s="3" customFormat="1" ht="12.75">
      <c r="A1116" s="9"/>
      <c r="C1116" s="7"/>
      <c r="G1116" s="22"/>
    </row>
    <row r="1117" spans="1:7" s="3" customFormat="1" ht="12.75">
      <c r="A1117" s="9"/>
      <c r="C1117" s="7"/>
      <c r="G1117" s="22"/>
    </row>
    <row r="1118" spans="1:7" s="3" customFormat="1" ht="12.75">
      <c r="A1118" s="9"/>
      <c r="C1118" s="7"/>
      <c r="G1118" s="22"/>
    </row>
    <row r="1119" spans="1:7" s="3" customFormat="1" ht="12.75">
      <c r="A1119" s="9"/>
      <c r="C1119" s="7"/>
      <c r="G1119" s="22"/>
    </row>
    <row r="1120" spans="1:7" s="3" customFormat="1" ht="12.75">
      <c r="A1120" s="9"/>
      <c r="C1120" s="7"/>
      <c r="G1120" s="22"/>
    </row>
    <row r="1121" spans="1:7" s="3" customFormat="1" ht="12.75">
      <c r="A1121" s="9"/>
      <c r="C1121" s="7"/>
      <c r="G1121" s="22"/>
    </row>
    <row r="1122" spans="1:7" s="3" customFormat="1" ht="12.75">
      <c r="A1122" s="9"/>
      <c r="C1122" s="7"/>
      <c r="G1122" s="22"/>
    </row>
    <row r="1123" spans="1:7" s="3" customFormat="1" ht="12.75">
      <c r="A1123" s="9"/>
      <c r="C1123" s="7"/>
      <c r="G1123" s="22"/>
    </row>
    <row r="1124" spans="1:7" s="3" customFormat="1" ht="12.75">
      <c r="A1124" s="9"/>
      <c r="C1124" s="7"/>
      <c r="G1124" s="22"/>
    </row>
    <row r="1125" spans="1:7" s="3" customFormat="1" ht="12.75">
      <c r="A1125" s="9"/>
      <c r="C1125" s="7"/>
      <c r="G1125" s="22"/>
    </row>
    <row r="1126" spans="1:7" s="3" customFormat="1" ht="12.75">
      <c r="A1126" s="9"/>
      <c r="C1126" s="7"/>
      <c r="G1126" s="22"/>
    </row>
    <row r="1127" spans="1:7" s="3" customFormat="1" ht="12.75">
      <c r="A1127" s="9"/>
      <c r="C1127" s="7"/>
      <c r="G1127" s="22"/>
    </row>
    <row r="1128" spans="1:7" s="3" customFormat="1" ht="12.75">
      <c r="A1128" s="9"/>
      <c r="C1128" s="7"/>
      <c r="G1128" s="22"/>
    </row>
    <row r="1129" spans="1:7" s="3" customFormat="1" ht="12.75">
      <c r="A1129" s="9"/>
      <c r="C1129" s="7"/>
      <c r="G1129" s="22"/>
    </row>
    <row r="1130" spans="1:7" s="3" customFormat="1" ht="12.75">
      <c r="A1130" s="9"/>
      <c r="C1130" s="7"/>
      <c r="G1130" s="22"/>
    </row>
    <row r="1131" spans="1:7" s="3" customFormat="1" ht="12.75">
      <c r="A1131" s="9"/>
      <c r="C1131" s="7"/>
      <c r="G1131" s="22"/>
    </row>
    <row r="1132" spans="1:7" s="3" customFormat="1" ht="12.75">
      <c r="A1132" s="9"/>
      <c r="C1132" s="7"/>
      <c r="G1132" s="22"/>
    </row>
    <row r="1133" spans="1:7" s="3" customFormat="1" ht="12.75">
      <c r="A1133" s="9"/>
      <c r="C1133" s="7"/>
      <c r="G1133" s="22"/>
    </row>
    <row r="1134" spans="1:7" s="3" customFormat="1" ht="12.75">
      <c r="A1134" s="9"/>
      <c r="C1134" s="7"/>
      <c r="G1134" s="22"/>
    </row>
    <row r="1135" spans="1:7" s="3" customFormat="1" ht="12.75">
      <c r="A1135" s="9"/>
      <c r="C1135" s="7"/>
      <c r="G1135" s="22"/>
    </row>
    <row r="1136" spans="1:7" s="3" customFormat="1" ht="12.75">
      <c r="A1136" s="9"/>
      <c r="C1136" s="7"/>
      <c r="G1136" s="22"/>
    </row>
    <row r="1137" spans="1:7" s="3" customFormat="1" ht="12.75">
      <c r="A1137" s="9"/>
      <c r="C1137" s="7"/>
      <c r="G1137" s="22"/>
    </row>
    <row r="1138" spans="1:7" s="3" customFormat="1" ht="12.75">
      <c r="A1138" s="9"/>
      <c r="C1138" s="7"/>
      <c r="G1138" s="22"/>
    </row>
    <row r="1139" spans="1:7" s="3" customFormat="1" ht="12.75">
      <c r="A1139" s="9"/>
      <c r="C1139" s="7"/>
      <c r="G1139" s="22"/>
    </row>
    <row r="1140" spans="1:7" s="3" customFormat="1" ht="12.75">
      <c r="A1140" s="9"/>
      <c r="C1140" s="7"/>
      <c r="G1140" s="22"/>
    </row>
    <row r="1141" spans="1:7" s="3" customFormat="1" ht="12.75">
      <c r="A1141" s="9"/>
      <c r="C1141" s="7"/>
      <c r="G1141" s="22"/>
    </row>
    <row r="1142" spans="1:7" s="3" customFormat="1" ht="12.75">
      <c r="A1142" s="9"/>
      <c r="C1142" s="7"/>
      <c r="G1142" s="22"/>
    </row>
    <row r="1143" spans="1:7" s="3" customFormat="1" ht="12.75">
      <c r="A1143" s="9"/>
      <c r="C1143" s="7"/>
      <c r="G1143" s="22"/>
    </row>
    <row r="1144" spans="1:7" s="3" customFormat="1" ht="12.75">
      <c r="A1144" s="9"/>
      <c r="C1144" s="7"/>
      <c r="G1144" s="22"/>
    </row>
    <row r="1145" spans="1:7" s="3" customFormat="1" ht="12.75">
      <c r="A1145" s="9"/>
      <c r="C1145" s="7"/>
      <c r="G1145" s="22"/>
    </row>
    <row r="1146" spans="1:7" s="3" customFormat="1" ht="12.75">
      <c r="A1146" s="9"/>
      <c r="C1146" s="7"/>
      <c r="G1146" s="22"/>
    </row>
    <row r="1147" spans="1:7" s="3" customFormat="1" ht="12.75">
      <c r="A1147" s="9"/>
      <c r="C1147" s="7"/>
      <c r="G1147" s="22"/>
    </row>
    <row r="1148" spans="1:7" s="3" customFormat="1" ht="12.75">
      <c r="A1148" s="9"/>
      <c r="C1148" s="7"/>
      <c r="G1148" s="22"/>
    </row>
    <row r="1149" spans="1:7" s="3" customFormat="1" ht="12.75">
      <c r="A1149" s="9"/>
      <c r="C1149" s="7"/>
      <c r="G1149" s="22"/>
    </row>
    <row r="1150" spans="1:7" s="3" customFormat="1" ht="12.75">
      <c r="A1150" s="9"/>
      <c r="C1150" s="7"/>
      <c r="G1150" s="22"/>
    </row>
    <row r="1151" spans="1:7" s="3" customFormat="1" ht="12.75">
      <c r="A1151" s="9"/>
      <c r="C1151" s="7"/>
      <c r="G1151" s="22"/>
    </row>
    <row r="1152" spans="1:7" s="3" customFormat="1" ht="12.75">
      <c r="A1152" s="9"/>
      <c r="C1152" s="7"/>
      <c r="G1152" s="22"/>
    </row>
    <row r="1153" spans="1:7" s="3" customFormat="1" ht="12.75">
      <c r="A1153" s="9"/>
      <c r="C1153" s="7"/>
      <c r="G1153" s="22"/>
    </row>
    <row r="1154" spans="1:7" s="3" customFormat="1" ht="12.75">
      <c r="A1154" s="9"/>
      <c r="C1154" s="7"/>
      <c r="G1154" s="22"/>
    </row>
    <row r="1155" spans="1:7" s="3" customFormat="1" ht="12.75">
      <c r="A1155" s="9"/>
      <c r="C1155" s="7"/>
      <c r="G1155" s="22"/>
    </row>
    <row r="1156" spans="1:7" s="3" customFormat="1" ht="12.75">
      <c r="A1156" s="9"/>
      <c r="C1156" s="7"/>
      <c r="G1156" s="22"/>
    </row>
    <row r="1157" spans="1:7" s="3" customFormat="1" ht="12.75">
      <c r="A1157" s="9"/>
      <c r="C1157" s="7"/>
      <c r="G1157" s="22"/>
    </row>
    <row r="1158" spans="1:7" s="3" customFormat="1" ht="12.75">
      <c r="A1158" s="9"/>
      <c r="C1158" s="7"/>
      <c r="G1158" s="22"/>
    </row>
    <row r="1159" spans="1:7" s="3" customFormat="1" ht="12.75">
      <c r="A1159" s="9"/>
      <c r="C1159" s="7"/>
      <c r="G1159" s="22"/>
    </row>
    <row r="1160" spans="1:7" s="3" customFormat="1" ht="12.75">
      <c r="A1160" s="9"/>
      <c r="C1160" s="7"/>
      <c r="G1160" s="22"/>
    </row>
    <row r="1161" spans="1:7" s="3" customFormat="1" ht="12.75">
      <c r="A1161" s="9"/>
      <c r="C1161" s="7"/>
      <c r="G1161" s="22"/>
    </row>
    <row r="1162" spans="1:7" s="3" customFormat="1" ht="12.75">
      <c r="A1162" s="9"/>
      <c r="C1162" s="7"/>
      <c r="G1162" s="22"/>
    </row>
    <row r="1163" spans="1:7" s="3" customFormat="1" ht="12.75">
      <c r="A1163" s="9"/>
      <c r="C1163" s="7"/>
      <c r="G1163" s="22"/>
    </row>
    <row r="1164" spans="1:7" s="3" customFormat="1" ht="12.75">
      <c r="A1164" s="9"/>
      <c r="C1164" s="7"/>
      <c r="G1164" s="22"/>
    </row>
    <row r="1165" spans="1:7" s="3" customFormat="1" ht="12.75">
      <c r="A1165" s="9"/>
      <c r="C1165" s="7"/>
      <c r="G1165" s="22"/>
    </row>
    <row r="1166" spans="1:7" s="3" customFormat="1" ht="12.75">
      <c r="A1166" s="9"/>
      <c r="C1166" s="7"/>
      <c r="G1166" s="22"/>
    </row>
    <row r="1167" spans="1:7" s="3" customFormat="1" ht="12.75">
      <c r="A1167" s="9"/>
      <c r="C1167" s="7"/>
      <c r="G1167" s="22"/>
    </row>
    <row r="1168" spans="1:7" s="3" customFormat="1" ht="12.75">
      <c r="A1168" s="9"/>
      <c r="C1168" s="7"/>
      <c r="G1168" s="22"/>
    </row>
    <row r="1169" spans="1:7" s="3" customFormat="1" ht="12.75">
      <c r="A1169" s="9"/>
      <c r="C1169" s="7"/>
      <c r="G1169" s="22"/>
    </row>
    <row r="1170" spans="1:7" s="3" customFormat="1" ht="12.75">
      <c r="A1170" s="9"/>
      <c r="C1170" s="7"/>
      <c r="G1170" s="22"/>
    </row>
    <row r="1171" spans="1:7" s="3" customFormat="1" ht="12.75">
      <c r="A1171" s="9"/>
      <c r="C1171" s="7"/>
      <c r="G1171" s="22"/>
    </row>
    <row r="1172" spans="1:7" s="3" customFormat="1" ht="12.75">
      <c r="A1172" s="9"/>
      <c r="C1172" s="7"/>
      <c r="G1172" s="22"/>
    </row>
    <row r="1173" spans="1:7" s="3" customFormat="1" ht="12.75">
      <c r="A1173" s="9"/>
      <c r="C1173" s="7"/>
      <c r="G1173" s="22"/>
    </row>
    <row r="1174" spans="1:7" s="3" customFormat="1" ht="12.75">
      <c r="A1174" s="9"/>
      <c r="C1174" s="7"/>
      <c r="G1174" s="22"/>
    </row>
    <row r="1175" spans="1:7" s="3" customFormat="1" ht="12.75">
      <c r="A1175" s="9"/>
      <c r="C1175" s="7"/>
      <c r="G1175" s="22"/>
    </row>
    <row r="1176" spans="1:7" s="3" customFormat="1" ht="12.75">
      <c r="A1176" s="9"/>
      <c r="C1176" s="7"/>
      <c r="G1176" s="22"/>
    </row>
    <row r="1177" spans="1:7" s="3" customFormat="1" ht="12.75">
      <c r="A1177" s="9"/>
      <c r="C1177" s="7"/>
      <c r="G1177" s="22"/>
    </row>
    <row r="1178" spans="1:7" s="3" customFormat="1" ht="12.75">
      <c r="A1178" s="9"/>
      <c r="C1178" s="7"/>
      <c r="G1178" s="22"/>
    </row>
    <row r="1179" spans="1:7" s="3" customFormat="1" ht="12.75">
      <c r="A1179" s="9"/>
      <c r="C1179" s="7"/>
      <c r="G1179" s="22"/>
    </row>
    <row r="1180" spans="1:7" s="3" customFormat="1" ht="12.75">
      <c r="A1180" s="9"/>
      <c r="C1180" s="7"/>
      <c r="G1180" s="22"/>
    </row>
    <row r="1181" spans="1:7" s="3" customFormat="1" ht="12.75">
      <c r="A1181" s="9"/>
      <c r="C1181" s="7"/>
      <c r="G1181" s="22"/>
    </row>
    <row r="1182" spans="1:7" s="3" customFormat="1" ht="12.75">
      <c r="A1182" s="9"/>
      <c r="C1182" s="7"/>
      <c r="G1182" s="22"/>
    </row>
    <row r="1183" spans="1:7" s="3" customFormat="1" ht="12.75">
      <c r="A1183" s="9"/>
      <c r="C1183" s="7"/>
      <c r="G1183" s="22"/>
    </row>
    <row r="1184" spans="1:7" s="3" customFormat="1" ht="12.75">
      <c r="A1184" s="9"/>
      <c r="C1184" s="7"/>
      <c r="G1184" s="22"/>
    </row>
    <row r="1185" spans="1:7" s="3" customFormat="1" ht="12.75">
      <c r="A1185" s="9"/>
      <c r="C1185" s="7"/>
      <c r="G1185" s="22"/>
    </row>
    <row r="1186" spans="1:7" s="3" customFormat="1" ht="12.75">
      <c r="A1186" s="9"/>
      <c r="C1186" s="7"/>
      <c r="G1186" s="22"/>
    </row>
    <row r="1187" spans="1:7" s="3" customFormat="1" ht="12.75">
      <c r="A1187" s="9"/>
      <c r="C1187" s="7"/>
      <c r="G1187" s="22"/>
    </row>
    <row r="1188" spans="1:7" s="3" customFormat="1" ht="12.75">
      <c r="A1188" s="9"/>
      <c r="C1188" s="7"/>
      <c r="G1188" s="22"/>
    </row>
    <row r="1189" spans="1:7" s="3" customFormat="1" ht="12.75">
      <c r="A1189" s="9"/>
      <c r="C1189" s="7"/>
      <c r="G1189" s="22"/>
    </row>
    <row r="1190" spans="1:7" s="3" customFormat="1" ht="12.75">
      <c r="A1190" s="9"/>
      <c r="C1190" s="7"/>
      <c r="G1190" s="22"/>
    </row>
    <row r="1191" spans="1:7" s="3" customFormat="1" ht="12.75">
      <c r="A1191" s="9"/>
      <c r="C1191" s="7"/>
      <c r="G1191" s="22"/>
    </row>
    <row r="1192" spans="1:7" s="3" customFormat="1" ht="12.75">
      <c r="A1192" s="9"/>
      <c r="C1192" s="7"/>
      <c r="G1192" s="22"/>
    </row>
    <row r="1193" spans="1:7" s="3" customFormat="1" ht="12.75">
      <c r="A1193" s="9"/>
      <c r="C1193" s="7"/>
      <c r="G1193" s="22"/>
    </row>
    <row r="1194" spans="1:7" s="3" customFormat="1" ht="12.75">
      <c r="A1194" s="9"/>
      <c r="C1194" s="7"/>
      <c r="G1194" s="22"/>
    </row>
    <row r="1195" spans="1:7" s="3" customFormat="1" ht="12.75">
      <c r="A1195" s="9"/>
      <c r="C1195" s="7"/>
      <c r="G1195" s="22"/>
    </row>
    <row r="1196" spans="1:7" s="3" customFormat="1" ht="12.75">
      <c r="A1196" s="9"/>
      <c r="C1196" s="7"/>
      <c r="G1196" s="22"/>
    </row>
    <row r="1197" spans="1:7" s="3" customFormat="1" ht="12.75">
      <c r="A1197" s="9"/>
      <c r="C1197" s="7"/>
      <c r="G1197" s="22"/>
    </row>
    <row r="1198" spans="1:7" s="3" customFormat="1" ht="12.75">
      <c r="A1198" s="9"/>
      <c r="C1198" s="7"/>
      <c r="G1198" s="22"/>
    </row>
    <row r="1199" spans="1:7" s="3" customFormat="1" ht="12.75">
      <c r="A1199" s="9"/>
      <c r="C1199" s="7"/>
      <c r="G1199" s="22"/>
    </row>
    <row r="1200" spans="1:7" s="3" customFormat="1" ht="12.75">
      <c r="A1200" s="9"/>
      <c r="C1200" s="7"/>
      <c r="G1200" s="22"/>
    </row>
    <row r="1201" spans="1:7" s="3" customFormat="1" ht="12.75">
      <c r="A1201" s="9"/>
      <c r="C1201" s="7"/>
      <c r="G1201" s="22"/>
    </row>
    <row r="1202" spans="1:7" s="3" customFormat="1" ht="12.75">
      <c r="A1202" s="9"/>
      <c r="C1202" s="7"/>
      <c r="G1202" s="22"/>
    </row>
    <row r="1203" spans="1:7" s="3" customFormat="1" ht="12.75">
      <c r="A1203" s="9"/>
      <c r="C1203" s="7"/>
      <c r="G1203" s="22"/>
    </row>
    <row r="1204" spans="1:7" s="3" customFormat="1" ht="12.75">
      <c r="A1204" s="9"/>
      <c r="C1204" s="7"/>
      <c r="G1204" s="22"/>
    </row>
    <row r="1205" spans="1:7" s="3" customFormat="1" ht="12.75">
      <c r="A1205" s="9"/>
      <c r="C1205" s="7"/>
      <c r="G1205" s="22"/>
    </row>
    <row r="1206" spans="1:7" s="3" customFormat="1" ht="12.75">
      <c r="A1206" s="9"/>
      <c r="C1206" s="7"/>
      <c r="G1206" s="22"/>
    </row>
    <row r="1207" spans="1:7" s="3" customFormat="1" ht="12.75">
      <c r="A1207" s="9"/>
      <c r="C1207" s="7"/>
      <c r="G1207" s="22"/>
    </row>
    <row r="1208" spans="1:7" s="3" customFormat="1" ht="12.75">
      <c r="A1208" s="9"/>
      <c r="C1208" s="7"/>
      <c r="G1208" s="22"/>
    </row>
    <row r="1209" spans="1:7" s="3" customFormat="1" ht="12.75">
      <c r="A1209" s="9"/>
      <c r="C1209" s="7"/>
      <c r="G1209" s="22"/>
    </row>
    <row r="1210" spans="1:7" s="3" customFormat="1" ht="12.75">
      <c r="A1210" s="9"/>
      <c r="C1210" s="7"/>
      <c r="G1210" s="22"/>
    </row>
    <row r="1211" spans="1:7" s="3" customFormat="1" ht="12.75">
      <c r="A1211" s="9"/>
      <c r="C1211" s="7"/>
      <c r="G1211" s="22"/>
    </row>
    <row r="1212" spans="1:7" s="3" customFormat="1" ht="12.75">
      <c r="A1212" s="9"/>
      <c r="C1212" s="7"/>
      <c r="G1212" s="22"/>
    </row>
    <row r="1213" spans="1:7" s="3" customFormat="1" ht="12.75">
      <c r="A1213" s="9"/>
      <c r="C1213" s="7"/>
      <c r="G1213" s="22"/>
    </row>
    <row r="1214" spans="1:7" s="3" customFormat="1" ht="12.75">
      <c r="A1214" s="9"/>
      <c r="C1214" s="7"/>
      <c r="G1214" s="22"/>
    </row>
    <row r="1215" spans="1:7" s="3" customFormat="1" ht="12.75">
      <c r="A1215" s="9"/>
      <c r="C1215" s="7"/>
      <c r="G1215" s="22"/>
    </row>
    <row r="1216" spans="1:7" s="3" customFormat="1" ht="12.75">
      <c r="A1216" s="9"/>
      <c r="C1216" s="7"/>
      <c r="G1216" s="22"/>
    </row>
    <row r="1217" spans="1:7" s="3" customFormat="1" ht="12.75">
      <c r="A1217" s="9"/>
      <c r="C1217" s="7"/>
      <c r="G1217" s="22"/>
    </row>
    <row r="1218" spans="1:7" s="3" customFormat="1" ht="12.75">
      <c r="A1218" s="9"/>
      <c r="C1218" s="7"/>
      <c r="G1218" s="22"/>
    </row>
    <row r="1219" spans="1:7" s="3" customFormat="1" ht="12.75">
      <c r="A1219" s="9"/>
      <c r="C1219" s="7"/>
      <c r="G1219" s="22"/>
    </row>
    <row r="1220" spans="1:7" s="3" customFormat="1" ht="12.75">
      <c r="A1220" s="9"/>
      <c r="C1220" s="7"/>
      <c r="G1220" s="22"/>
    </row>
    <row r="1221" spans="1:7" s="3" customFormat="1" ht="12.75">
      <c r="A1221" s="9"/>
      <c r="C1221" s="7"/>
      <c r="G1221" s="22"/>
    </row>
    <row r="1222" spans="1:7" s="3" customFormat="1" ht="12.75">
      <c r="A1222" s="9"/>
      <c r="C1222" s="7"/>
      <c r="G1222" s="22"/>
    </row>
    <row r="1223" spans="1:7" s="3" customFormat="1" ht="12.75">
      <c r="A1223" s="9"/>
      <c r="C1223" s="7"/>
      <c r="G1223" s="22"/>
    </row>
    <row r="1224" spans="1:7" s="3" customFormat="1" ht="12.75">
      <c r="A1224" s="9"/>
      <c r="C1224" s="7"/>
      <c r="G1224" s="22"/>
    </row>
    <row r="1225" spans="1:7" s="3" customFormat="1" ht="12.75">
      <c r="A1225" s="9"/>
      <c r="C1225" s="7"/>
      <c r="G1225" s="22"/>
    </row>
    <row r="1226" spans="1:7" s="3" customFormat="1" ht="12.75">
      <c r="A1226" s="9"/>
      <c r="C1226" s="7"/>
      <c r="G1226" s="22"/>
    </row>
    <row r="1227" spans="1:7" s="3" customFormat="1" ht="12.75">
      <c r="A1227" s="9"/>
      <c r="C1227" s="7"/>
      <c r="G1227" s="22"/>
    </row>
    <row r="1228" spans="1:7" s="3" customFormat="1" ht="12.75">
      <c r="A1228" s="9"/>
      <c r="C1228" s="7"/>
      <c r="G1228" s="22"/>
    </row>
    <row r="1229" spans="1:7" s="3" customFormat="1" ht="12.75">
      <c r="A1229" s="9"/>
      <c r="C1229" s="7"/>
      <c r="G1229" s="22"/>
    </row>
    <row r="1230" spans="1:7" s="3" customFormat="1" ht="12.75">
      <c r="A1230" s="9"/>
      <c r="C1230" s="7"/>
      <c r="G1230" s="22"/>
    </row>
    <row r="1231" spans="1:7" s="3" customFormat="1" ht="12.75">
      <c r="A1231" s="9"/>
      <c r="C1231" s="7"/>
      <c r="G1231" s="22"/>
    </row>
    <row r="1232" spans="1:7" s="3" customFormat="1" ht="12.75">
      <c r="A1232" s="9"/>
      <c r="C1232" s="7"/>
      <c r="G1232" s="22"/>
    </row>
    <row r="1233" spans="1:7" s="3" customFormat="1" ht="12.75">
      <c r="A1233" s="9"/>
      <c r="C1233" s="7"/>
      <c r="G1233" s="22"/>
    </row>
    <row r="1234" spans="1:7" s="3" customFormat="1" ht="12.75">
      <c r="A1234" s="9"/>
      <c r="C1234" s="7"/>
      <c r="G1234" s="22"/>
    </row>
    <row r="1235" spans="1:7" s="3" customFormat="1" ht="12.75">
      <c r="A1235" s="9"/>
      <c r="C1235" s="7"/>
      <c r="G1235" s="22"/>
    </row>
    <row r="1236" spans="1:7" s="3" customFormat="1" ht="12.75">
      <c r="A1236" s="9"/>
      <c r="C1236" s="7"/>
      <c r="G1236" s="22"/>
    </row>
    <row r="1237" spans="1:7" s="3" customFormat="1" ht="12.75">
      <c r="A1237" s="9"/>
      <c r="C1237" s="7"/>
      <c r="G1237" s="22"/>
    </row>
    <row r="1238" spans="1:7" s="3" customFormat="1" ht="12.75">
      <c r="A1238" s="9"/>
      <c r="C1238" s="7"/>
      <c r="G1238" s="22"/>
    </row>
    <row r="1239" spans="1:7" s="3" customFormat="1" ht="12.75">
      <c r="A1239" s="9"/>
      <c r="C1239" s="7"/>
      <c r="G1239" s="22"/>
    </row>
    <row r="1240" spans="1:7" s="3" customFormat="1" ht="12.75">
      <c r="A1240" s="9"/>
      <c r="C1240" s="7"/>
      <c r="G1240" s="22"/>
    </row>
    <row r="1241" spans="1:7" s="3" customFormat="1" ht="12.75">
      <c r="A1241" s="9"/>
      <c r="C1241" s="7"/>
      <c r="G1241" s="22"/>
    </row>
    <row r="1242" spans="1:7" s="3" customFormat="1" ht="12.75">
      <c r="A1242" s="9"/>
      <c r="C1242" s="7"/>
      <c r="G1242" s="22"/>
    </row>
    <row r="1243" spans="1:7" s="3" customFormat="1" ht="12.75">
      <c r="A1243" s="9"/>
      <c r="C1243" s="7"/>
      <c r="G1243" s="22"/>
    </row>
    <row r="1244" spans="1:7" s="3" customFormat="1" ht="12.75">
      <c r="A1244" s="9"/>
      <c r="C1244" s="7"/>
      <c r="G1244" s="22"/>
    </row>
    <row r="1245" spans="1:7" s="3" customFormat="1" ht="12.75">
      <c r="A1245" s="9"/>
      <c r="C1245" s="7"/>
      <c r="G1245" s="22"/>
    </row>
    <row r="1246" spans="1:7" s="3" customFormat="1" ht="12.75">
      <c r="A1246" s="9"/>
      <c r="C1246" s="7"/>
      <c r="G1246" s="22"/>
    </row>
    <row r="1247" spans="1:7" s="3" customFormat="1" ht="12.75">
      <c r="A1247" s="9"/>
      <c r="C1247" s="7"/>
      <c r="G1247" s="22"/>
    </row>
    <row r="1248" spans="1:7" s="3" customFormat="1" ht="12.75">
      <c r="A1248" s="9"/>
      <c r="C1248" s="7"/>
      <c r="G1248" s="22"/>
    </row>
    <row r="1249" spans="1:7" s="3" customFormat="1" ht="12.75">
      <c r="A1249" s="9"/>
      <c r="C1249" s="7"/>
      <c r="G1249" s="22"/>
    </row>
    <row r="1250" spans="1:7" s="3" customFormat="1" ht="12.75">
      <c r="A1250" s="9"/>
      <c r="C1250" s="7"/>
      <c r="G1250" s="22"/>
    </row>
    <row r="1251" spans="1:7" s="3" customFormat="1" ht="12.75">
      <c r="A1251" s="9"/>
      <c r="C1251" s="7"/>
      <c r="G1251" s="22"/>
    </row>
    <row r="1252" spans="1:7" s="3" customFormat="1" ht="12.75">
      <c r="A1252" s="9"/>
      <c r="C1252" s="7"/>
      <c r="G1252" s="22"/>
    </row>
    <row r="1253" spans="1:7" s="3" customFormat="1" ht="12.75">
      <c r="A1253" s="9"/>
      <c r="C1253" s="7"/>
      <c r="G1253" s="22"/>
    </row>
    <row r="1254" spans="1:7" s="3" customFormat="1" ht="12.75">
      <c r="A1254" s="9"/>
      <c r="C1254" s="7"/>
      <c r="G1254" s="22"/>
    </row>
    <row r="1255" spans="1:7" s="3" customFormat="1" ht="12.75">
      <c r="A1255" s="9"/>
      <c r="C1255" s="7"/>
      <c r="G1255" s="22"/>
    </row>
    <row r="1256" spans="1:7" s="3" customFormat="1" ht="12.75">
      <c r="A1256" s="9"/>
      <c r="C1256" s="7"/>
      <c r="G1256" s="22"/>
    </row>
    <row r="1257" spans="1:7" s="3" customFormat="1" ht="12.75">
      <c r="A1257" s="9"/>
      <c r="C1257" s="7"/>
      <c r="G1257" s="22"/>
    </row>
    <row r="1258" spans="1:7" s="3" customFormat="1" ht="12.75">
      <c r="A1258" s="9"/>
      <c r="C1258" s="7"/>
      <c r="G1258" s="22"/>
    </row>
    <row r="1259" spans="1:7" s="3" customFormat="1" ht="12.75">
      <c r="A1259" s="9"/>
      <c r="C1259" s="7"/>
      <c r="G1259" s="22"/>
    </row>
    <row r="1260" spans="1:7" s="3" customFormat="1" ht="12.75">
      <c r="A1260" s="9"/>
      <c r="C1260" s="7"/>
      <c r="G1260" s="22"/>
    </row>
    <row r="1261" spans="1:7" s="3" customFormat="1" ht="12.75">
      <c r="A1261" s="9"/>
      <c r="C1261" s="7"/>
      <c r="G1261" s="22"/>
    </row>
    <row r="1262" spans="1:7" s="3" customFormat="1" ht="12.75">
      <c r="A1262" s="9"/>
      <c r="C1262" s="7"/>
      <c r="G1262" s="22"/>
    </row>
    <row r="1263" spans="1:7" s="3" customFormat="1" ht="12.75">
      <c r="A1263" s="9"/>
      <c r="C1263" s="7"/>
      <c r="G1263" s="22"/>
    </row>
    <row r="1264" spans="1:7" s="3" customFormat="1" ht="12.75">
      <c r="A1264" s="9"/>
      <c r="C1264" s="7"/>
      <c r="G1264" s="22"/>
    </row>
    <row r="1265" spans="1:7" s="3" customFormat="1" ht="12.75">
      <c r="A1265" s="9"/>
      <c r="C1265" s="7"/>
      <c r="G1265" s="22"/>
    </row>
    <row r="1266" spans="1:7" s="3" customFormat="1" ht="12.75">
      <c r="A1266" s="9"/>
      <c r="C1266" s="7"/>
      <c r="G1266" s="22"/>
    </row>
    <row r="1267" spans="1:7" s="3" customFormat="1" ht="12.75">
      <c r="A1267" s="9"/>
      <c r="C1267" s="7"/>
      <c r="G1267" s="22"/>
    </row>
    <row r="1268" spans="1:7" s="3" customFormat="1" ht="12.75">
      <c r="A1268" s="9"/>
      <c r="C1268" s="7"/>
      <c r="G1268" s="22"/>
    </row>
    <row r="1269" spans="1:7" s="3" customFormat="1" ht="12.75">
      <c r="A1269" s="9"/>
      <c r="C1269" s="7"/>
      <c r="G1269" s="22"/>
    </row>
    <row r="1270" spans="1:7" s="3" customFormat="1" ht="12.75">
      <c r="A1270" s="9"/>
      <c r="C1270" s="7"/>
      <c r="G1270" s="22"/>
    </row>
    <row r="1271" spans="1:7" s="3" customFormat="1" ht="12.75">
      <c r="A1271" s="9"/>
      <c r="C1271" s="7"/>
      <c r="G1271" s="22"/>
    </row>
    <row r="1272" spans="1:7" s="3" customFormat="1" ht="12.75">
      <c r="A1272" s="9"/>
      <c r="C1272" s="7"/>
      <c r="G1272" s="22"/>
    </row>
    <row r="1273" spans="1:7" s="3" customFormat="1" ht="12.75">
      <c r="A1273" s="9"/>
      <c r="C1273" s="7"/>
      <c r="G1273" s="22"/>
    </row>
    <row r="1274" spans="1:7" s="3" customFormat="1" ht="12.75">
      <c r="A1274" s="9"/>
      <c r="C1274" s="7"/>
      <c r="G1274" s="22"/>
    </row>
    <row r="1275" spans="1:7" s="3" customFormat="1" ht="12.75">
      <c r="A1275" s="9"/>
      <c r="C1275" s="7"/>
      <c r="G1275" s="22"/>
    </row>
    <row r="1276" spans="1:7" s="3" customFormat="1" ht="12.75">
      <c r="A1276" s="9"/>
      <c r="C1276" s="7"/>
      <c r="G1276" s="22"/>
    </row>
    <row r="1277" spans="1:7" s="3" customFormat="1" ht="12.75">
      <c r="A1277" s="9"/>
      <c r="C1277" s="7"/>
      <c r="G1277" s="22"/>
    </row>
    <row r="1278" spans="1:7" s="3" customFormat="1" ht="12.75">
      <c r="A1278" s="9"/>
      <c r="C1278" s="7"/>
      <c r="G1278" s="22"/>
    </row>
    <row r="1279" spans="1:7" s="3" customFormat="1" ht="12.75">
      <c r="A1279" s="9"/>
      <c r="C1279" s="7"/>
      <c r="G1279" s="22"/>
    </row>
    <row r="1280" spans="1:7" s="3" customFormat="1" ht="12.75">
      <c r="A1280" s="9"/>
      <c r="C1280" s="7"/>
      <c r="G1280" s="22"/>
    </row>
    <row r="1281" spans="1:7" s="3" customFormat="1" ht="12.75">
      <c r="A1281" s="9"/>
      <c r="C1281" s="7"/>
      <c r="G1281" s="22"/>
    </row>
    <row r="1282" spans="1:7" s="3" customFormat="1" ht="12.75">
      <c r="A1282" s="9"/>
      <c r="C1282" s="7"/>
      <c r="G1282" s="22"/>
    </row>
    <row r="1283" spans="1:7" s="3" customFormat="1" ht="12.75">
      <c r="A1283" s="9"/>
      <c r="C1283" s="7"/>
      <c r="G1283" s="22"/>
    </row>
    <row r="1284" spans="1:7" s="3" customFormat="1" ht="12.75">
      <c r="A1284" s="9"/>
      <c r="C1284" s="7"/>
      <c r="G1284" s="22"/>
    </row>
    <row r="1285" spans="1:7" s="3" customFormat="1" ht="12.75">
      <c r="A1285" s="9"/>
      <c r="C1285" s="7"/>
      <c r="G1285" s="22"/>
    </row>
    <row r="1286" spans="1:7" s="3" customFormat="1" ht="12.75">
      <c r="A1286" s="9"/>
      <c r="C1286" s="7"/>
      <c r="G1286" s="22"/>
    </row>
    <row r="1287" spans="1:7" s="3" customFormat="1" ht="12.75">
      <c r="A1287" s="9"/>
      <c r="C1287" s="7"/>
      <c r="G1287" s="22"/>
    </row>
    <row r="1288" spans="1:7" s="3" customFormat="1" ht="12.75">
      <c r="A1288" s="9"/>
      <c r="C1288" s="7"/>
      <c r="G1288" s="22"/>
    </row>
    <row r="1289" spans="1:7" s="3" customFormat="1" ht="12.75">
      <c r="A1289" s="9"/>
      <c r="C1289" s="7"/>
      <c r="G1289" s="22"/>
    </row>
    <row r="1290" spans="1:7" s="3" customFormat="1" ht="12.75">
      <c r="A1290" s="9"/>
      <c r="C1290" s="7"/>
      <c r="G1290" s="22"/>
    </row>
    <row r="1291" spans="1:7" s="3" customFormat="1" ht="12.75">
      <c r="A1291" s="9"/>
      <c r="C1291" s="7"/>
      <c r="G1291" s="22"/>
    </row>
    <row r="1292" spans="1:7" s="3" customFormat="1" ht="12.75">
      <c r="A1292" s="9"/>
      <c r="C1292" s="7"/>
      <c r="G1292" s="22"/>
    </row>
    <row r="1293" spans="1:7" s="3" customFormat="1" ht="12.75">
      <c r="A1293" s="9"/>
      <c r="C1293" s="7"/>
      <c r="G1293" s="22"/>
    </row>
    <row r="1294" spans="1:7" s="3" customFormat="1" ht="12.75">
      <c r="A1294" s="9"/>
      <c r="C1294" s="7"/>
      <c r="G1294" s="22"/>
    </row>
    <row r="1295" spans="1:7" s="3" customFormat="1" ht="12.75">
      <c r="A1295" s="9"/>
      <c r="C1295" s="7"/>
      <c r="G1295" s="22"/>
    </row>
    <row r="1296" spans="1:7" s="3" customFormat="1" ht="12.75">
      <c r="A1296" s="9"/>
      <c r="C1296" s="7"/>
      <c r="G1296" s="22"/>
    </row>
    <row r="1297" spans="1:7" s="3" customFormat="1" ht="12.75">
      <c r="A1297" s="9"/>
      <c r="C1297" s="7"/>
      <c r="G1297" s="22"/>
    </row>
    <row r="1298" spans="1:7" s="3" customFormat="1" ht="12.75">
      <c r="A1298" s="9"/>
      <c r="C1298" s="7"/>
      <c r="G1298" s="22"/>
    </row>
    <row r="1299" spans="1:7" s="3" customFormat="1" ht="12.75">
      <c r="A1299" s="9"/>
      <c r="C1299" s="7"/>
      <c r="G1299" s="22"/>
    </row>
    <row r="1300" spans="1:7" s="3" customFormat="1" ht="12.75">
      <c r="A1300" s="9"/>
      <c r="C1300" s="7"/>
      <c r="G1300" s="22"/>
    </row>
    <row r="1301" spans="1:7" s="3" customFormat="1" ht="12.75">
      <c r="A1301" s="9"/>
      <c r="C1301" s="7"/>
      <c r="G1301" s="22"/>
    </row>
    <row r="1302" spans="1:7" s="3" customFormat="1" ht="12.75">
      <c r="A1302" s="9"/>
      <c r="C1302" s="7"/>
      <c r="G1302" s="22"/>
    </row>
    <row r="1303" spans="1:7" s="3" customFormat="1" ht="12.75">
      <c r="A1303" s="9"/>
      <c r="C1303" s="7"/>
      <c r="G1303" s="22"/>
    </row>
    <row r="1304" spans="1:7" s="3" customFormat="1" ht="12.75">
      <c r="A1304" s="9"/>
      <c r="C1304" s="7"/>
      <c r="G1304" s="22"/>
    </row>
    <row r="1305" spans="1:7" s="3" customFormat="1" ht="12.75">
      <c r="A1305" s="9"/>
      <c r="C1305" s="7"/>
      <c r="G1305" s="22"/>
    </row>
    <row r="1306" spans="1:7" s="3" customFormat="1" ht="12.75">
      <c r="A1306" s="9"/>
      <c r="C1306" s="7"/>
      <c r="G1306" s="22"/>
    </row>
    <row r="1307" spans="1:7" s="3" customFormat="1" ht="12.75">
      <c r="A1307" s="9"/>
      <c r="C1307" s="7"/>
      <c r="G1307" s="22"/>
    </row>
    <row r="1308" spans="1:7" s="3" customFormat="1" ht="12.75">
      <c r="A1308" s="9"/>
      <c r="C1308" s="7"/>
      <c r="G1308" s="22"/>
    </row>
    <row r="1309" spans="1:7" s="3" customFormat="1" ht="12.75">
      <c r="A1309" s="9"/>
      <c r="C1309" s="7"/>
      <c r="G1309" s="22"/>
    </row>
    <row r="1310" spans="1:7" s="3" customFormat="1" ht="12.75">
      <c r="A1310" s="9"/>
      <c r="C1310" s="7"/>
      <c r="G1310" s="22"/>
    </row>
    <row r="1311" spans="1:7" s="3" customFormat="1" ht="12.75">
      <c r="A1311" s="9"/>
      <c r="C1311" s="7"/>
      <c r="G1311" s="22"/>
    </row>
    <row r="1312" spans="1:7" s="3" customFormat="1" ht="12.75">
      <c r="A1312" s="9"/>
      <c r="C1312" s="7"/>
      <c r="G1312" s="22"/>
    </row>
    <row r="1313" spans="1:7" s="3" customFormat="1" ht="12.75">
      <c r="A1313" s="9"/>
      <c r="C1313" s="7"/>
      <c r="G1313" s="22"/>
    </row>
    <row r="1314" spans="1:7" s="3" customFormat="1" ht="12.75">
      <c r="A1314" s="9"/>
      <c r="C1314" s="7"/>
      <c r="G1314" s="22"/>
    </row>
    <row r="1315" spans="1:7" s="3" customFormat="1" ht="12.75">
      <c r="A1315" s="9"/>
      <c r="C1315" s="7"/>
      <c r="G1315" s="22"/>
    </row>
    <row r="1316" spans="1:7" s="3" customFormat="1" ht="12.75">
      <c r="A1316" s="9"/>
      <c r="C1316" s="7"/>
      <c r="G1316" s="22"/>
    </row>
    <row r="1317" spans="1:7" s="3" customFormat="1" ht="12.75">
      <c r="A1317" s="9"/>
      <c r="C1317" s="7"/>
      <c r="G1317" s="22"/>
    </row>
    <row r="1318" spans="1:7" s="3" customFormat="1" ht="12.75">
      <c r="A1318" s="9"/>
      <c r="C1318" s="7"/>
      <c r="G1318" s="22"/>
    </row>
    <row r="1319" spans="1:7" s="3" customFormat="1" ht="12.75">
      <c r="A1319" s="9"/>
      <c r="C1319" s="7"/>
      <c r="G1319" s="22"/>
    </row>
    <row r="1320" spans="1:7" s="3" customFormat="1" ht="12.75">
      <c r="A1320" s="9"/>
      <c r="C1320" s="7"/>
      <c r="G1320" s="22"/>
    </row>
    <row r="1321" spans="1:7" s="3" customFormat="1" ht="12.75">
      <c r="A1321" s="9"/>
      <c r="C1321" s="7"/>
      <c r="G1321" s="22"/>
    </row>
    <row r="1322" spans="1:7" s="3" customFormat="1" ht="12.75">
      <c r="A1322" s="9"/>
      <c r="C1322" s="7"/>
      <c r="G1322" s="22"/>
    </row>
    <row r="1323" spans="1:7" s="3" customFormat="1" ht="12.75">
      <c r="A1323" s="9"/>
      <c r="C1323" s="7"/>
      <c r="G1323" s="22"/>
    </row>
    <row r="1324" spans="1:7" s="3" customFormat="1" ht="12.75">
      <c r="A1324" s="9"/>
      <c r="C1324" s="7"/>
      <c r="G1324" s="22"/>
    </row>
    <row r="1325" spans="1:7" s="3" customFormat="1" ht="12.75">
      <c r="A1325" s="9"/>
      <c r="C1325" s="7"/>
      <c r="G1325" s="22"/>
    </row>
    <row r="1326" spans="1:7" s="3" customFormat="1" ht="12.75">
      <c r="A1326" s="9"/>
      <c r="C1326" s="7"/>
      <c r="G1326" s="22"/>
    </row>
    <row r="1327" spans="1:7" s="3" customFormat="1" ht="12.75">
      <c r="A1327" s="9"/>
      <c r="C1327" s="7"/>
      <c r="G1327" s="22"/>
    </row>
    <row r="1328" spans="1:7" s="3" customFormat="1" ht="12.75">
      <c r="A1328" s="9"/>
      <c r="C1328" s="7"/>
      <c r="G1328" s="22"/>
    </row>
    <row r="1329" spans="1:7" s="3" customFormat="1" ht="12.75">
      <c r="A1329" s="9"/>
      <c r="C1329" s="7"/>
      <c r="G1329" s="22"/>
    </row>
    <row r="1330" spans="1:7" s="3" customFormat="1" ht="12.75">
      <c r="A1330" s="9"/>
      <c r="C1330" s="7"/>
      <c r="G1330" s="22"/>
    </row>
    <row r="1331" spans="1:7" s="3" customFormat="1" ht="12.75">
      <c r="A1331" s="9"/>
      <c r="C1331" s="7"/>
      <c r="G1331" s="22"/>
    </row>
    <row r="1332" spans="1:7" s="3" customFormat="1" ht="12.75">
      <c r="A1332" s="9"/>
      <c r="C1332" s="7"/>
      <c r="G1332" s="22"/>
    </row>
    <row r="1333" spans="1:7" s="3" customFormat="1" ht="12.75">
      <c r="A1333" s="9"/>
      <c r="C1333" s="7"/>
      <c r="G1333" s="22"/>
    </row>
    <row r="1334" spans="1:7" s="3" customFormat="1" ht="12.75">
      <c r="A1334" s="9"/>
      <c r="C1334" s="7"/>
      <c r="G1334" s="22"/>
    </row>
    <row r="1335" spans="1:7" s="3" customFormat="1" ht="12.75">
      <c r="A1335" s="9"/>
      <c r="C1335" s="7"/>
      <c r="G1335" s="22"/>
    </row>
    <row r="1336" spans="1:7" s="3" customFormat="1" ht="12.75">
      <c r="A1336" s="9"/>
      <c r="C1336" s="7"/>
      <c r="G1336" s="22"/>
    </row>
    <row r="1337" spans="1:7" s="3" customFormat="1" ht="12.75">
      <c r="A1337" s="9"/>
      <c r="C1337" s="7"/>
      <c r="G1337" s="22"/>
    </row>
    <row r="1338" spans="1:7" s="3" customFormat="1" ht="12.75">
      <c r="A1338" s="9"/>
      <c r="C1338" s="7"/>
      <c r="G1338" s="22"/>
    </row>
    <row r="1339" spans="1:7" s="3" customFormat="1" ht="12.75">
      <c r="A1339" s="9"/>
      <c r="C1339" s="7"/>
      <c r="G1339" s="22"/>
    </row>
    <row r="1340" spans="1:7" s="3" customFormat="1" ht="12.75">
      <c r="A1340" s="9"/>
      <c r="C1340" s="7"/>
      <c r="G1340" s="22"/>
    </row>
    <row r="1341" spans="1:7" s="3" customFormat="1" ht="12.75">
      <c r="A1341" s="9"/>
      <c r="C1341" s="7"/>
      <c r="G1341" s="22"/>
    </row>
    <row r="1342" spans="1:7" s="3" customFormat="1" ht="12.75">
      <c r="A1342" s="9"/>
      <c r="C1342" s="7"/>
      <c r="G1342" s="22"/>
    </row>
    <row r="1343" spans="1:7" s="3" customFormat="1" ht="12.75">
      <c r="A1343" s="9"/>
      <c r="C1343" s="7"/>
      <c r="G1343" s="22"/>
    </row>
    <row r="1344" spans="1:7" s="3" customFormat="1" ht="12.75">
      <c r="A1344" s="9"/>
      <c r="C1344" s="7"/>
      <c r="G1344" s="22"/>
    </row>
    <row r="1345" spans="1:7" s="3" customFormat="1" ht="12.75">
      <c r="A1345" s="9"/>
      <c r="C1345" s="7"/>
      <c r="G1345" s="22"/>
    </row>
    <row r="1346" spans="1:7" s="3" customFormat="1" ht="12.75">
      <c r="A1346" s="9"/>
      <c r="C1346" s="7"/>
      <c r="G1346" s="22"/>
    </row>
    <row r="1347" spans="1:7" s="3" customFormat="1" ht="12.75">
      <c r="A1347" s="9"/>
      <c r="C1347" s="7"/>
      <c r="G1347" s="22"/>
    </row>
    <row r="1348" spans="1:7" s="3" customFormat="1" ht="12.75">
      <c r="A1348" s="9"/>
      <c r="C1348" s="7"/>
      <c r="G1348" s="22"/>
    </row>
    <row r="1349" spans="1:7" s="3" customFormat="1" ht="12.75">
      <c r="A1349" s="9"/>
      <c r="C1349" s="7"/>
      <c r="G1349" s="22"/>
    </row>
    <row r="1350" spans="1:7" s="3" customFormat="1" ht="12.75">
      <c r="A1350" s="9"/>
      <c r="C1350" s="7"/>
      <c r="G1350" s="22"/>
    </row>
    <row r="1351" spans="1:7" s="3" customFormat="1" ht="12.75">
      <c r="A1351" s="9"/>
      <c r="C1351" s="7"/>
      <c r="G1351" s="22"/>
    </row>
    <row r="1352" spans="1:7" s="3" customFormat="1" ht="12.75">
      <c r="A1352" s="9"/>
      <c r="C1352" s="7"/>
      <c r="G1352" s="22"/>
    </row>
    <row r="1353" spans="1:7" s="3" customFormat="1" ht="12.75">
      <c r="A1353" s="9"/>
      <c r="C1353" s="7"/>
      <c r="G1353" s="22"/>
    </row>
    <row r="1354" spans="1:7" s="3" customFormat="1" ht="12.75">
      <c r="A1354" s="9"/>
      <c r="C1354" s="7"/>
      <c r="G1354" s="22"/>
    </row>
    <row r="1355" spans="1:7" s="3" customFormat="1" ht="12.75">
      <c r="A1355" s="9"/>
      <c r="C1355" s="7"/>
      <c r="G1355" s="22"/>
    </row>
    <row r="1356" spans="1:7" s="3" customFormat="1" ht="12.75">
      <c r="A1356" s="9"/>
      <c r="C1356" s="7"/>
      <c r="G1356" s="22"/>
    </row>
    <row r="1357" spans="1:7" s="3" customFormat="1" ht="12.75">
      <c r="A1357" s="9"/>
      <c r="C1357" s="7"/>
      <c r="G1357" s="22"/>
    </row>
    <row r="1358" spans="1:7" s="3" customFormat="1" ht="12.75">
      <c r="A1358" s="9"/>
      <c r="C1358" s="7"/>
      <c r="G1358" s="22"/>
    </row>
    <row r="1359" spans="1:7" s="3" customFormat="1" ht="12.75">
      <c r="A1359" s="9"/>
      <c r="C1359" s="7"/>
      <c r="G1359" s="22"/>
    </row>
    <row r="1360" spans="1:7" s="3" customFormat="1" ht="12.75">
      <c r="A1360" s="9"/>
      <c r="C1360" s="7"/>
      <c r="G1360" s="22"/>
    </row>
    <row r="1361" spans="1:7" s="3" customFormat="1" ht="12.75">
      <c r="A1361" s="9"/>
      <c r="C1361" s="7"/>
      <c r="G1361" s="22"/>
    </row>
    <row r="1362" spans="1:7" s="3" customFormat="1" ht="12.75">
      <c r="A1362" s="9"/>
      <c r="C1362" s="7"/>
      <c r="G1362" s="22"/>
    </row>
    <row r="1363" spans="1:7" s="3" customFormat="1" ht="12.75">
      <c r="A1363" s="9"/>
      <c r="C1363" s="7"/>
      <c r="G1363" s="22"/>
    </row>
    <row r="1364" spans="1:7" s="3" customFormat="1" ht="12.75">
      <c r="A1364" s="9"/>
      <c r="C1364" s="7"/>
      <c r="G1364" s="22"/>
    </row>
    <row r="1365" spans="1:7" s="3" customFormat="1" ht="12.75">
      <c r="A1365" s="9"/>
      <c r="C1365" s="7"/>
      <c r="G1365" s="22"/>
    </row>
    <row r="1366" spans="1:7" s="3" customFormat="1" ht="12.75">
      <c r="A1366" s="9"/>
      <c r="C1366" s="7"/>
      <c r="G1366" s="22"/>
    </row>
    <row r="1367" spans="1:7" s="3" customFormat="1" ht="12.75">
      <c r="A1367" s="9"/>
      <c r="C1367" s="7"/>
      <c r="G1367" s="22"/>
    </row>
    <row r="1368" spans="1:7" s="3" customFormat="1" ht="12.75">
      <c r="A1368" s="9"/>
      <c r="C1368" s="7"/>
      <c r="G1368" s="22"/>
    </row>
    <row r="1369" spans="1:7" s="3" customFormat="1" ht="12.75">
      <c r="A1369" s="9"/>
      <c r="C1369" s="7"/>
      <c r="G1369" s="22"/>
    </row>
    <row r="1370" spans="1:7" s="3" customFormat="1" ht="12.75">
      <c r="A1370" s="9"/>
      <c r="C1370" s="7"/>
      <c r="G1370" s="22"/>
    </row>
    <row r="1371" spans="1:7" s="3" customFormat="1" ht="12.75">
      <c r="A1371" s="9"/>
      <c r="C1371" s="7"/>
      <c r="G1371" s="22"/>
    </row>
    <row r="1372" spans="1:7" s="3" customFormat="1" ht="12.75">
      <c r="A1372" s="9"/>
      <c r="C1372" s="7"/>
      <c r="G1372" s="22"/>
    </row>
    <row r="1373" spans="1:7" s="3" customFormat="1" ht="12.75">
      <c r="A1373" s="9"/>
      <c r="C1373" s="7"/>
      <c r="G1373" s="22"/>
    </row>
    <row r="1374" spans="1:7" s="3" customFormat="1" ht="12.75">
      <c r="A1374" s="9"/>
      <c r="C1374" s="7"/>
      <c r="G1374" s="22"/>
    </row>
    <row r="1375" spans="1:7" s="3" customFormat="1" ht="12.75">
      <c r="A1375" s="9"/>
      <c r="C1375" s="7"/>
      <c r="G1375" s="22"/>
    </row>
    <row r="1376" spans="1:7" s="3" customFormat="1" ht="12.75">
      <c r="A1376" s="9"/>
      <c r="C1376" s="7"/>
      <c r="G1376" s="22"/>
    </row>
    <row r="1377" spans="1:7" s="3" customFormat="1" ht="12.75">
      <c r="A1377" s="9"/>
      <c r="C1377" s="7"/>
      <c r="G1377" s="22"/>
    </row>
    <row r="1378" spans="1:7" s="3" customFormat="1" ht="12.75">
      <c r="A1378" s="9"/>
      <c r="C1378" s="7"/>
      <c r="G1378" s="22"/>
    </row>
    <row r="1379" spans="1:7" s="3" customFormat="1" ht="12.75">
      <c r="A1379" s="9"/>
      <c r="C1379" s="7"/>
      <c r="G1379" s="22"/>
    </row>
    <row r="1380" spans="1:7" s="3" customFormat="1" ht="12.75">
      <c r="A1380" s="9"/>
      <c r="C1380" s="7"/>
      <c r="G1380" s="22"/>
    </row>
    <row r="1381" spans="1:7" s="3" customFormat="1" ht="12.75">
      <c r="A1381" s="9"/>
      <c r="C1381" s="7"/>
      <c r="G1381" s="22"/>
    </row>
    <row r="1382" spans="1:7" s="3" customFormat="1" ht="12.75">
      <c r="A1382" s="9"/>
      <c r="C1382" s="7"/>
      <c r="G1382" s="22"/>
    </row>
    <row r="1383" spans="1:7" s="3" customFormat="1" ht="12.75">
      <c r="A1383" s="9"/>
      <c r="C1383" s="7"/>
      <c r="G1383" s="22"/>
    </row>
    <row r="1384" spans="1:7" s="3" customFormat="1" ht="12.75">
      <c r="A1384" s="9"/>
      <c r="C1384" s="7"/>
      <c r="G1384" s="22"/>
    </row>
    <row r="1385" spans="1:7" s="3" customFormat="1" ht="12.75">
      <c r="A1385" s="9"/>
      <c r="C1385" s="7"/>
      <c r="G1385" s="22"/>
    </row>
    <row r="1386" spans="1:7" s="3" customFormat="1" ht="12.75">
      <c r="A1386" s="9"/>
      <c r="C1386" s="7"/>
      <c r="G1386" s="22"/>
    </row>
    <row r="1387" spans="1:7" s="3" customFormat="1" ht="12.75">
      <c r="A1387" s="9"/>
      <c r="C1387" s="7"/>
      <c r="G1387" s="22"/>
    </row>
    <row r="1388" spans="1:7" s="3" customFormat="1" ht="12.75">
      <c r="A1388" s="9"/>
      <c r="C1388" s="7"/>
      <c r="G1388" s="22"/>
    </row>
    <row r="1389" spans="1:7" s="3" customFormat="1" ht="12.75">
      <c r="A1389" s="9"/>
      <c r="C1389" s="7"/>
      <c r="G1389" s="22"/>
    </row>
    <row r="1390" spans="1:7" s="3" customFormat="1" ht="12.75">
      <c r="A1390" s="9"/>
      <c r="C1390" s="7"/>
      <c r="G1390" s="22"/>
    </row>
    <row r="1391" spans="1:7" s="3" customFormat="1" ht="12.75">
      <c r="A1391" s="9"/>
      <c r="C1391" s="7"/>
      <c r="G1391" s="22"/>
    </row>
    <row r="1392" spans="1:7" s="3" customFormat="1" ht="12.75">
      <c r="A1392" s="9"/>
      <c r="C1392" s="7"/>
      <c r="G1392" s="22"/>
    </row>
    <row r="1393" spans="1:7" s="3" customFormat="1" ht="12.75">
      <c r="A1393" s="9"/>
      <c r="C1393" s="7"/>
      <c r="G1393" s="22"/>
    </row>
    <row r="1394" spans="1:7" s="3" customFormat="1" ht="12.75">
      <c r="A1394" s="9"/>
      <c r="C1394" s="7"/>
      <c r="G1394" s="22"/>
    </row>
    <row r="1395" spans="1:7" s="3" customFormat="1" ht="12.75">
      <c r="A1395" s="9"/>
      <c r="C1395" s="7"/>
      <c r="G1395" s="22"/>
    </row>
    <row r="1396" spans="1:7" s="3" customFormat="1" ht="12.75">
      <c r="A1396" s="9"/>
      <c r="C1396" s="7"/>
      <c r="G1396" s="22"/>
    </row>
    <row r="1397" spans="1:7" s="3" customFormat="1" ht="12.75">
      <c r="A1397" s="9"/>
      <c r="C1397" s="7"/>
      <c r="G1397" s="22"/>
    </row>
    <row r="1398" spans="1:7" s="3" customFormat="1" ht="12.75">
      <c r="A1398" s="9"/>
      <c r="C1398" s="7"/>
      <c r="G1398" s="22"/>
    </row>
    <row r="1399" spans="1:7" s="3" customFormat="1" ht="12.75">
      <c r="A1399" s="9"/>
      <c r="C1399" s="7"/>
      <c r="G1399" s="22"/>
    </row>
    <row r="1400" spans="1:7" s="3" customFormat="1" ht="12.75">
      <c r="A1400" s="9"/>
      <c r="C1400" s="7"/>
      <c r="G1400" s="22"/>
    </row>
    <row r="1401" spans="1:7" s="3" customFormat="1" ht="12.75">
      <c r="A1401" s="9"/>
      <c r="C1401" s="7"/>
      <c r="G1401" s="22"/>
    </row>
    <row r="1402" spans="1:7" s="3" customFormat="1" ht="12.75">
      <c r="A1402" s="9"/>
      <c r="C1402" s="7"/>
      <c r="G1402" s="22"/>
    </row>
    <row r="1403" spans="1:7" s="3" customFormat="1" ht="12.75">
      <c r="A1403" s="9"/>
      <c r="C1403" s="7"/>
      <c r="G1403" s="22"/>
    </row>
    <row r="1404" spans="1:7" s="3" customFormat="1" ht="12.75">
      <c r="A1404" s="9"/>
      <c r="C1404" s="7"/>
      <c r="G1404" s="22"/>
    </row>
    <row r="1405" spans="1:7" s="3" customFormat="1" ht="12.75">
      <c r="A1405" s="9"/>
      <c r="C1405" s="7"/>
      <c r="G1405" s="22"/>
    </row>
    <row r="1406" spans="1:7" s="3" customFormat="1" ht="12.75">
      <c r="A1406" s="9"/>
      <c r="C1406" s="7"/>
      <c r="G1406" s="22"/>
    </row>
    <row r="1407" spans="1:7" s="3" customFormat="1" ht="12.75">
      <c r="A1407" s="9"/>
      <c r="C1407" s="7"/>
      <c r="G1407" s="22"/>
    </row>
    <row r="1408" spans="1:7" s="3" customFormat="1" ht="12.75">
      <c r="A1408" s="9"/>
      <c r="C1408" s="7"/>
      <c r="G1408" s="22"/>
    </row>
    <row r="1409" spans="1:7" s="3" customFormat="1" ht="12.75">
      <c r="A1409" s="9"/>
      <c r="C1409" s="7"/>
      <c r="G1409" s="22"/>
    </row>
    <row r="1410" spans="1:7" s="3" customFormat="1" ht="12.75">
      <c r="A1410" s="9"/>
      <c r="C1410" s="7"/>
      <c r="G1410" s="22"/>
    </row>
    <row r="1411" spans="1:7" s="3" customFormat="1" ht="12.75">
      <c r="A1411" s="9"/>
      <c r="C1411" s="7"/>
      <c r="G1411" s="22"/>
    </row>
    <row r="1412" spans="1:7" s="3" customFormat="1" ht="12.75">
      <c r="A1412" s="9"/>
      <c r="C1412" s="7"/>
      <c r="G1412" s="22"/>
    </row>
    <row r="1413" spans="1:7" s="3" customFormat="1" ht="12.75">
      <c r="A1413" s="9"/>
      <c r="C1413" s="7"/>
      <c r="G1413" s="22"/>
    </row>
    <row r="1414" spans="1:7" s="3" customFormat="1" ht="12.75">
      <c r="A1414" s="9"/>
      <c r="C1414" s="7"/>
      <c r="G1414" s="22"/>
    </row>
    <row r="1415" spans="1:7" s="3" customFormat="1" ht="12.75">
      <c r="A1415" s="9"/>
      <c r="C1415" s="7"/>
      <c r="G1415" s="22"/>
    </row>
    <row r="1416" spans="1:7" s="3" customFormat="1" ht="12.75">
      <c r="A1416" s="9"/>
      <c r="C1416" s="7"/>
      <c r="G1416" s="22"/>
    </row>
    <row r="1417" spans="1:7" s="3" customFormat="1" ht="12.75">
      <c r="A1417" s="9"/>
      <c r="C1417" s="7"/>
      <c r="G1417" s="22"/>
    </row>
    <row r="1418" spans="1:7" s="3" customFormat="1" ht="12.75">
      <c r="A1418" s="9"/>
      <c r="C1418" s="7"/>
      <c r="G1418" s="22"/>
    </row>
    <row r="1419" spans="1:7" s="3" customFormat="1" ht="12.75">
      <c r="A1419" s="9"/>
      <c r="C1419" s="7"/>
      <c r="G1419" s="22"/>
    </row>
    <row r="1420" spans="1:7" s="3" customFormat="1" ht="12.75">
      <c r="A1420" s="9"/>
      <c r="C1420" s="7"/>
      <c r="G1420" s="22"/>
    </row>
    <row r="1421" spans="1:7" s="3" customFormat="1" ht="12.75">
      <c r="A1421" s="9"/>
      <c r="C1421" s="7"/>
      <c r="G1421" s="22"/>
    </row>
    <row r="1422" spans="1:7" s="3" customFormat="1" ht="12.75">
      <c r="A1422" s="9"/>
      <c r="C1422" s="7"/>
      <c r="G1422" s="22"/>
    </row>
    <row r="1423" spans="1:7" s="3" customFormat="1" ht="12.75">
      <c r="A1423" s="9"/>
      <c r="C1423" s="7"/>
      <c r="G1423" s="22"/>
    </row>
    <row r="1424" spans="1:7" s="3" customFormat="1" ht="12.75">
      <c r="A1424" s="9"/>
      <c r="C1424" s="7"/>
      <c r="G1424" s="22"/>
    </row>
    <row r="1425" spans="1:7" s="3" customFormat="1" ht="12.75">
      <c r="A1425" s="9"/>
      <c r="C1425" s="7"/>
      <c r="G1425" s="22"/>
    </row>
    <row r="1426" spans="1:7" s="3" customFormat="1" ht="12.75">
      <c r="A1426" s="9"/>
      <c r="C1426" s="7"/>
      <c r="G1426" s="22"/>
    </row>
    <row r="1427" spans="1:7" s="3" customFormat="1" ht="12.75">
      <c r="A1427" s="9"/>
      <c r="C1427" s="7"/>
      <c r="G1427" s="22"/>
    </row>
    <row r="1429" ht="12.75">
      <c r="F1429" s="69" t="e">
        <f>#REF!+F105+F108+F111+F114+F117+F120+F99+F166+F102+F123+F139+F142+F145+F148+F151+F126+F129+F131+F134+F157+F159+F215+F251+F406</f>
        <v>#REF!</v>
      </c>
    </row>
  </sheetData>
  <sheetProtection/>
  <mergeCells count="10">
    <mergeCell ref="A12:A13"/>
    <mergeCell ref="B12:E12"/>
    <mergeCell ref="F12:F13"/>
    <mergeCell ref="A11:F11"/>
    <mergeCell ref="B1:F1"/>
    <mergeCell ref="B2:F2"/>
    <mergeCell ref="B3:F3"/>
    <mergeCell ref="B6:F8"/>
    <mergeCell ref="A9:F9"/>
    <mergeCell ref="A10:F10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2019-01-28T06:28:40Z</cp:lastPrinted>
  <dcterms:created xsi:type="dcterms:W3CDTF">2007-09-27T04:48:52Z</dcterms:created>
  <dcterms:modified xsi:type="dcterms:W3CDTF">2019-01-28T06:33:53Z</dcterms:modified>
  <cp:category/>
  <cp:version/>
  <cp:contentType/>
  <cp:contentStatus/>
</cp:coreProperties>
</file>