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12" activeTab="2"/>
  </bookViews>
  <sheets>
    <sheet name="Прил.1" sheetId="1" r:id="rId1"/>
    <sheet name="Прил.2" sheetId="2" r:id="rId2"/>
    <sheet name="прил 3" sheetId="3" r:id="rId3"/>
  </sheets>
  <definedNames>
    <definedName name="OLE_LINK1" localSheetId="2">'прил 3'!#REF!</definedName>
    <definedName name="_xlnm.Print_Area" localSheetId="2">'прил 3'!$A$1:$P$21</definedName>
    <definedName name="_xlnm.Print_Area" localSheetId="0">'Прил.1'!$A$1:$M$135</definedName>
    <definedName name="_xlnm.Print_Area" localSheetId="1">'Прил.2'!$A$1:$AZ$136</definedName>
  </definedNames>
  <calcPr fullCalcOnLoad="1"/>
</workbook>
</file>

<file path=xl/sharedStrings.xml><?xml version="1.0" encoding="utf-8"?>
<sst xmlns="http://schemas.openxmlformats.org/spreadsheetml/2006/main" count="624" uniqueCount="197">
  <si>
    <t>ХВС</t>
  </si>
  <si>
    <t>ГВС</t>
  </si>
  <si>
    <t>№ п/п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</si>
  <si>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</si>
  <si>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</si>
  <si>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>ремонт внутридомовых инженерных систем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</si>
  <si>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</si>
  <si>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</si>
  <si>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</si>
  <si>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</si>
  <si>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</si>
  <si>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</si>
  <si>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ЭЭ</t>
  </si>
  <si>
    <t>ТС</t>
  </si>
  <si>
    <t>ВО</t>
  </si>
  <si>
    <t>ГС</t>
  </si>
  <si>
    <t>рублей</t>
  </si>
  <si>
    <t>кв. метров</t>
  </si>
  <si>
    <t>куб. метров</t>
  </si>
  <si>
    <t>Сосновский муниципальный район</t>
  </si>
  <si>
    <t xml:space="preserve">Реестр многоквартирных домов по видам ремонта </t>
  </si>
  <si>
    <t>к постановлению Администрации Сосновского муниципального района</t>
  </si>
  <si>
    <t xml:space="preserve">" Об утверждении краткосрочного плана реализации </t>
  </si>
  <si>
    <t xml:space="preserve">региональной программы капитального ремонта </t>
  </si>
  <si>
    <t>Приложение 1</t>
  </si>
  <si>
    <t xml:space="preserve">Перечень многоквартирных домов  </t>
  </si>
  <si>
    <t>Адрес многоквартирного дома</t>
  </si>
  <si>
    <t>Год</t>
  </si>
  <si>
    <t>ввода в эскплуатацию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</si>
  <si>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</si>
  <si>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</si>
  <si>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</si>
  <si>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</si>
  <si>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в многоквартирном доме</t>
  </si>
  <si>
    <t>Общая площадь многоквартирного дома, всего</t>
  </si>
  <si>
    <t>кв.метров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</si>
  <si>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</si>
  <si>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</si>
  <si>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человек</t>
  </si>
  <si>
    <t>Плановая дата завершения работ</t>
  </si>
  <si>
    <t>за счёт средств собственников помещений в многоквартирном доме</t>
  </si>
  <si>
    <t>Приложение 2</t>
  </si>
  <si>
    <t>Приложение 3</t>
  </si>
  <si>
    <t>I квартал</t>
  </si>
  <si>
    <t>II квартал</t>
  </si>
  <si>
    <t>III квартал</t>
  </si>
  <si>
    <t>IV квартал</t>
  </si>
  <si>
    <t>всего</t>
  </si>
  <si>
    <t>единиц</t>
  </si>
  <si>
    <t>Планируемые показатели выполнени Программы</t>
  </si>
  <si>
    <t>Наименование муниципального образования</t>
  </si>
  <si>
    <t>Общая площадь многоквартирных домов,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</si>
  <si>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</si>
  <si>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многоквартирных домов</t>
  </si>
  <si>
    <t>переустройство невентилируемой крыши на вентили-руемую крышу, устройство выходов на кровлю</t>
  </si>
  <si>
    <t>Всего</t>
  </si>
  <si>
    <t xml:space="preserve">в том числе жилых помещений, находящихся в собственности граждан </t>
  </si>
  <si>
    <t>общего имущества в многоквартирных домах</t>
  </si>
  <si>
    <t>п. Есаульский, ул. Лесная, д. 10</t>
  </si>
  <si>
    <t>п. Мирный, ул. Ленина, д. 14</t>
  </si>
  <si>
    <t>п. Мирный, ул. Ленина, д. 21</t>
  </si>
  <si>
    <t>п. Мирный, ул. Школьная, д. 14</t>
  </si>
  <si>
    <t>п. Полевой, ул. Центральная, д. 13</t>
  </si>
  <si>
    <t>п. Полевой, ул. Центральная, д. 9</t>
  </si>
  <si>
    <t>п. Полетаево, ул. Северная, д. 68</t>
  </si>
  <si>
    <t>п. Саргазы, ул. Мира, д. 6</t>
  </si>
  <si>
    <t>п. Саргазы, ул. Мира, д. 7</t>
  </si>
  <si>
    <t>п. Саргазы, ул. Мира, д. 9</t>
  </si>
  <si>
    <t>с. Долгодеревенское, ул. 1 Мая, д. 133</t>
  </si>
  <si>
    <t>с. Долгодеревенское, ул. 1 Мая, д. 133А</t>
  </si>
  <si>
    <t>с. Долгодеревенское, ул. 1 Мая, д. 145</t>
  </si>
  <si>
    <t>с. Долгодеревенское, ул. Ленина, д. 2</t>
  </si>
  <si>
    <t>с. Долгодеревенское, ул. Ленина, д. 40</t>
  </si>
  <si>
    <t>с. Долгодеревенское, ул. Ленина, д. 46</t>
  </si>
  <si>
    <t>с. Долгодеревенское, ул. Ленина, д. 8</t>
  </si>
  <si>
    <t>п. Полевой, ул. Центральная, д. 5</t>
  </si>
  <si>
    <t>п. Полетаево, ул. Пионерская, д. 12</t>
  </si>
  <si>
    <t>п. Трубный, ул. Комсомольская, д. 11</t>
  </si>
  <si>
    <t>с. Долгодеревенское, ул. Ленина, д. 10</t>
  </si>
  <si>
    <t>п. Есаульский, ул. Лесная, д. 5</t>
  </si>
  <si>
    <t>Адрес многоквартирного дома*</t>
  </si>
  <si>
    <t xml:space="preserve">Стоимость капитального ремонта, всего                                             </t>
  </si>
  <si>
    <t>ПУ и (или) УУ*******</t>
  </si>
  <si>
    <t>утепление фасадов</t>
  </si>
  <si>
    <t>ЭЭ**</t>
  </si>
  <si>
    <t>ГВС***</t>
  </si>
  <si>
    <t>ХВС****</t>
  </si>
  <si>
    <t>ТС*****</t>
  </si>
  <si>
    <t>ВО******</t>
  </si>
  <si>
    <t xml:space="preserve">Стоимость осуществления строительного контроля, всего                                             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</si>
  <si>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</si>
  <si>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</si>
  <si>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</si>
  <si>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</si>
  <si>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Осуществление строительного контроля работ, установленных нормативным правовым актом Челябинской области</t>
  </si>
  <si>
    <t>ремонт фасад</t>
  </si>
  <si>
    <t>ПУ и (или) УУ</t>
  </si>
  <si>
    <t>п. Есаульский, ул. Бердюгина, д. 1</t>
  </si>
  <si>
    <t>п. Есаульский, ул. Бердюгина, д. 2</t>
  </si>
  <si>
    <t>п. Есаульский, ул. Бердюгина, д. 3</t>
  </si>
  <si>
    <t>п. Есаульский, ул. Бердюгина, д. 5</t>
  </si>
  <si>
    <t>п. Малая Сосновка, ул. Березовая, д. 4</t>
  </si>
  <si>
    <t>п. Мирный, ул. Ленина, д. 11</t>
  </si>
  <si>
    <t>п. Мирный, ул. Ленина, д. 15</t>
  </si>
  <si>
    <t>п. Мирный, ул. Ленина, д. 16</t>
  </si>
  <si>
    <t>п. Мирный, ул. Ленина, д. 18</t>
  </si>
  <si>
    <t>п. Мирный, ул. Ленина, д. 19</t>
  </si>
  <si>
    <t>п. Мирный, ул. Ленина, д. 2</t>
  </si>
  <si>
    <t>п. Мирный, ул. Ленина, д. 23</t>
  </si>
  <si>
    <t>п. Мирный, ул. Ленина, д. 23А</t>
  </si>
  <si>
    <t>п. Мирный, ул. Ленина, д. 4</t>
  </si>
  <si>
    <t>п. Мирный, ул. Ленина, д. 6</t>
  </si>
  <si>
    <t>п. Мирный, ул. Ленина, д. 8</t>
  </si>
  <si>
    <t>п. Мирный, ул. Школьная, д. 18</t>
  </si>
  <si>
    <t>п. Нагорный, ул. Советская, д. 1</t>
  </si>
  <si>
    <t>п. Нагорный, ул. Советская, д. 5</t>
  </si>
  <si>
    <t>п. Нагорный, ул. Урожайная, д. 23</t>
  </si>
  <si>
    <t>п. Полевой, ул. Центральная, д. 11</t>
  </si>
  <si>
    <t>п. Полевой, ул. Центральная, д. 7</t>
  </si>
  <si>
    <t>п. Полетаево, ул. Пионерская, д. 14</t>
  </si>
  <si>
    <t>п. Полетаево, ул. Пионерская, д. 16</t>
  </si>
  <si>
    <t>п. Полетаево, ул. Пионерская, д. 1А</t>
  </si>
  <si>
    <t>п. Полетаево, ул. Пионерская, д. 2</t>
  </si>
  <si>
    <t>п. Полетаево, ул. Пионерская, д. 20</t>
  </si>
  <si>
    <t>п. Полетаево, ул. Северная, д. 64</t>
  </si>
  <si>
    <t>п. Полетаево, ул. Северная, д. 66</t>
  </si>
  <si>
    <t>п. Полетаево, ул. Северная, д. 70</t>
  </si>
  <si>
    <t>п. Полянный, ул. Ракетная, д. 1</t>
  </si>
  <si>
    <t>п. Полянный, ул. Ракетная, д. 2</t>
  </si>
  <si>
    <t>п. Полянный, ул. Ракетная, д. 3</t>
  </si>
  <si>
    <t>п. Полянный, ул. Ракетная, д. 5</t>
  </si>
  <si>
    <t>п. Полянный, ул. Ракетная, д. 7</t>
  </si>
  <si>
    <t>п. Рощино, ул. Ленина, д. 6</t>
  </si>
  <si>
    <t>п. Саккулово, ул. Мира, д. 1</t>
  </si>
  <si>
    <t>п. Саккулово, ул. Мира, д. 15</t>
  </si>
  <si>
    <t>п. Саккулово, ул. Мира, д. 2</t>
  </si>
  <si>
    <t>п. Саккулово, ул. Мира, д. 3</t>
  </si>
  <si>
    <t>п. Саккулово, ул. Мира, д. 4</t>
  </si>
  <si>
    <t>п. Саккулово, ул. Мира, д. 5</t>
  </si>
  <si>
    <t>п. Саккулово, ул. Мира, д. 6</t>
  </si>
  <si>
    <t>п. Саккулово, ул. Мира, д. 9</t>
  </si>
  <si>
    <t>п. Саккулово, ул. Набережная, д. 12</t>
  </si>
  <si>
    <t>п. Саккулово, ул. Набережная, д. 14</t>
  </si>
  <si>
    <t>п. Саккулово, ул. Центральная, д. 2</t>
  </si>
  <si>
    <t>п. Саккулово, ул. Центральная, д. 7</t>
  </si>
  <si>
    <t>п. Саргазы, ул. Мира, д. 12</t>
  </si>
  <si>
    <t>п. Саргазы, ул. Мира, д. 13</t>
  </si>
  <si>
    <t>п. Саргазы, ул. Мира, д. 3</t>
  </si>
  <si>
    <t>п. Саргазы, ул. Мира, д. 8</t>
  </si>
  <si>
    <t>п. Саргазы, ул. Мичурина, д. 33</t>
  </si>
  <si>
    <t>п. Саргазы, ул. Набережная, д. 2</t>
  </si>
  <si>
    <t>п. Саргазы, ул. Набережная, д. 4</t>
  </si>
  <si>
    <t>п. Солнечный, ул. Гагарина, д. 11</t>
  </si>
  <si>
    <t>п. Солнечный, ул. Гагарина, д. 15</t>
  </si>
  <si>
    <t>п. Солнечный, ул. Гагарина, д. 21</t>
  </si>
  <si>
    <t>п. Солнечный, ул. Гагарина, д. 22</t>
  </si>
  <si>
    <t>п. Солнечный, ул. Гагарина, д. 24</t>
  </si>
  <si>
    <t>п. Солнечный, ул. Гагарина, д. 28</t>
  </si>
  <si>
    <t>п. Солнечный, ул. Солнечная, д. 7</t>
  </si>
  <si>
    <t>п. Солнечный, ул. Солнечная, д. 8</t>
  </si>
  <si>
    <t>с. Долгодеревенское, пер. Школьный, д. 15</t>
  </si>
  <si>
    <t>с. Долгодеревенское, ул. 1 Мая, д. 127</t>
  </si>
  <si>
    <t>с. Долгодеревенское, ул. 1 Мая, д. 129</t>
  </si>
  <si>
    <t>с. Долгодеревенское, ул. 1 Мая, д. 131</t>
  </si>
  <si>
    <t>с. Долгодеревенское, ул. 1 Мая, д. 147</t>
  </si>
  <si>
    <t>с. Долгодеревенское, ул. 1 Мая, д. 151</t>
  </si>
  <si>
    <t>с. Долгодеревенское, ул. Ленина, д. 12</t>
  </si>
  <si>
    <t>с. Долгодеревенское, ул. Ленина, д. 14</t>
  </si>
  <si>
    <t>с. Долгодеревенское, ул. Ленина, д. 16</t>
  </si>
  <si>
    <t>с. Долгодеревенское, ул. Ленина, д. 18</t>
  </si>
  <si>
    <t>с. Долгодеревенское, ул. Ленина, д. 20</t>
  </si>
  <si>
    <t>с. Долгодеревенское, ул. Ленина, д. 24</t>
  </si>
  <si>
    <t>с. Долгодеревенское, ул. Ленина, д. 32</t>
  </si>
  <si>
    <t>с. Долгодеревенское, ул. Ленина, д. 38</t>
  </si>
  <si>
    <t>с. Долгодеревенское, ул. Ленина, д. 4</t>
  </si>
  <si>
    <t>с. Долгодеревенское, ул. Ленина, д. 44</t>
  </si>
  <si>
    <t>с. Долгодеревенское, ул. Ленина, д. 6</t>
  </si>
  <si>
    <t>с. Кременкуль, ул. Ленина, д. 1</t>
  </si>
  <si>
    <t>с. Кременкуль, ул. Ленина, д. 12</t>
  </si>
  <si>
    <t>с. Кременкуль, ул. Ленина, д. 2</t>
  </si>
  <si>
    <t>с. Кременкуль, ул. Ленина, д. 3</t>
  </si>
  <si>
    <t>с. Кременкуль, ул. Ленина, д. 4</t>
  </si>
  <si>
    <t>с. Кременкуль, ул. Ленина, д. 5</t>
  </si>
  <si>
    <t>с. Кременкуль, ул. Ленина, д. 6</t>
  </si>
  <si>
    <t>п. Полетаево, ул. Луговая, д. 17А</t>
  </si>
  <si>
    <t>с. Долгодеревенское, ул. Ленина, д. 38А</t>
  </si>
  <si>
    <t>Итого по Сосновскому муниципальному району 2020-2021 гг.</t>
  </si>
  <si>
    <t>Сосновский муниципальный район 2020-2021 годы, итого:</t>
  </si>
  <si>
    <t>панельный</t>
  </si>
  <si>
    <t>кирпичный</t>
  </si>
  <si>
    <t>2020-2021</t>
  </si>
  <si>
    <t>Шлакобетонные</t>
  </si>
  <si>
    <t>железобетонные панели</t>
  </si>
  <si>
    <t>2020-2021 гг.</t>
  </si>
  <si>
    <t>в Сосновском муниципальном районе на 2020-2021 гг."</t>
  </si>
  <si>
    <t>Итого по Сосновскому муниципальному району за 2020 - 2021 гг.</t>
  </si>
  <si>
    <t>в Сосновском муниципальном районе на 2020 -2021 гг."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</si>
</sst>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%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_р_."/>
    <numFmt numFmtId="200" formatCode="#,##0.00\ _₽"/>
    <numFmt numFmtId="201" formatCode="###\ ###\ ###\ ##0.00"/>
    <numFmt numFmtId="202" formatCode="0.0"/>
    <numFmt numFmtId="203" formatCode="[$-FC19]d\ mmmm\ yyyy\ &quot;г.&quot;"/>
    <numFmt numFmtId="204" formatCode="dd/mm/yy;@"/>
    <numFmt numFmtId="205" formatCode="[$-419]General"/>
    <numFmt numFmtId="206" formatCode="#,##0.0000"/>
    <numFmt numFmtId="207" formatCode="0.000"/>
  </numFmts>
  <fonts count="54">
    <font>
      <sz val="10"/>
      <name val="Arial"/>
      <family val="0"/>
    </font>
    <font>
      <sz val="22"/>
      <name val="Times New Roman"/>
      <family val="1"/>
    </font>
    <font>
      <sz val="3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Calibri"/>
      <family val="2"/>
    </font>
    <font>
      <sz val="26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204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9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2" fontId="12" fillId="0" borderId="11" xfId="0" applyNumberFormat="1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5" fillId="0" borderId="20" xfId="0" applyNumberFormat="1" applyFont="1" applyFill="1" applyBorder="1" applyAlignment="1">
      <alignment horizontal="center" vertical="center" textRotation="90" wrapText="1"/>
    </xf>
    <xf numFmtId="4" fontId="5" fillId="0" borderId="21" xfId="0" applyNumberFormat="1" applyFont="1" applyFill="1" applyBorder="1" applyAlignment="1">
      <alignment horizontal="center" vertical="center" textRotation="90" wrapText="1"/>
    </xf>
    <xf numFmtId="4" fontId="5" fillId="0" borderId="22" xfId="0" applyNumberFormat="1" applyFont="1" applyFill="1" applyBorder="1" applyAlignment="1">
      <alignment horizontal="center" vertical="center" textRotation="90" wrapText="1"/>
    </xf>
    <xf numFmtId="4" fontId="5" fillId="0" borderId="23" xfId="0" applyNumberFormat="1" applyFont="1" applyFill="1" applyBorder="1" applyAlignment="1">
      <alignment horizontal="center" vertical="center" textRotation="90" wrapText="1"/>
    </xf>
    <xf numFmtId="4" fontId="5" fillId="0" borderId="24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textRotation="90" wrapText="1"/>
    </xf>
    <xf numFmtId="4" fontId="5" fillId="0" borderId="13" xfId="0" applyNumberFormat="1" applyFont="1" applyFill="1" applyBorder="1" applyAlignment="1">
      <alignment horizontal="center" vertical="center" textRotation="90" wrapText="1"/>
    </xf>
    <xf numFmtId="4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7" fillId="0" borderId="19" xfId="0" applyNumberFormat="1" applyFont="1" applyFill="1" applyBorder="1" applyAlignment="1">
      <alignment horizontal="left" vertical="center"/>
    </xf>
    <xf numFmtId="3" fontId="7" fillId="0" borderId="26" xfId="0" applyNumberFormat="1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9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7" xfId="55"/>
    <cellStyle name="Обычный 3" xfId="56"/>
    <cellStyle name="Обычный 33" xfId="57"/>
    <cellStyle name="Обычный 34" xfId="58"/>
    <cellStyle name="Обычный 38" xfId="59"/>
    <cellStyle name="Обычный 4" xfId="60"/>
    <cellStyle name="Обычный 40" xfId="61"/>
    <cellStyle name="Обычный 41" xfId="62"/>
    <cellStyle name="Обычный 42" xfId="63"/>
    <cellStyle name="Обычный 44" xfId="64"/>
    <cellStyle name="Обычный 45" xfId="65"/>
    <cellStyle name="Обычный 46" xfId="66"/>
    <cellStyle name="Обычный 47 2" xfId="67"/>
    <cellStyle name="Обычный 5" xfId="68"/>
    <cellStyle name="Обычный 51" xfId="69"/>
    <cellStyle name="Обычный 56" xfId="70"/>
    <cellStyle name="Обычный 6" xfId="71"/>
    <cellStyle name="Обычный 61" xfId="72"/>
    <cellStyle name="Обычный 62" xfId="73"/>
    <cellStyle name="Обычный 7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2"/>
  <sheetViews>
    <sheetView view="pageBreakPreview" zoomScale="70" zoomScaleNormal="60" zoomScaleSheetLayoutView="70" zoomScalePageLayoutView="0" workbookViewId="0" topLeftCell="A82">
      <selection activeCell="I112" sqref="I112"/>
    </sheetView>
  </sheetViews>
  <sheetFormatPr defaultColWidth="9.140625" defaultRowHeight="12.75"/>
  <cols>
    <col min="1" max="1" width="5.7109375" style="16" customWidth="1"/>
    <col min="2" max="2" width="53.00390625" style="17" customWidth="1"/>
    <col min="3" max="3" width="11.7109375" style="18" customWidth="1"/>
    <col min="4" max="4" width="7.140625" style="17" customWidth="1"/>
    <col min="5" max="5" width="20.140625" style="18" customWidth="1"/>
    <col min="6" max="6" width="11.421875" style="17" customWidth="1"/>
    <col min="7" max="7" width="11.7109375" style="19" customWidth="1"/>
    <col min="8" max="8" width="13.8515625" style="19" customWidth="1"/>
    <col min="9" max="9" width="15.7109375" style="20" customWidth="1"/>
    <col min="10" max="10" width="14.00390625" style="20" customWidth="1"/>
    <col min="11" max="11" width="12.8515625" style="20" customWidth="1"/>
    <col min="12" max="12" width="20.8515625" style="20" customWidth="1"/>
    <col min="13" max="13" width="19.140625" style="20" customWidth="1"/>
    <col min="14" max="14" width="11.00390625" style="21" customWidth="1"/>
    <col min="15" max="15" width="9.140625" style="21" customWidth="1"/>
    <col min="16" max="16" width="9.7109375" style="21" bestFit="1" customWidth="1"/>
    <col min="17" max="16384" width="9.140625" style="21" customWidth="1"/>
  </cols>
  <sheetData>
    <row r="2" spans="10:13" ht="18.75" customHeight="1">
      <c r="J2" s="73" t="s">
        <v>24</v>
      </c>
      <c r="K2" s="73"/>
      <c r="L2" s="73"/>
      <c r="M2" s="73"/>
    </row>
    <row r="3" ht="23.25">
      <c r="M3" s="15" t="s">
        <v>21</v>
      </c>
    </row>
    <row r="4" ht="23.25">
      <c r="M4" s="15" t="s">
        <v>22</v>
      </c>
    </row>
    <row r="5" ht="23.25">
      <c r="M5" s="15" t="s">
        <v>23</v>
      </c>
    </row>
    <row r="6" ht="23.25">
      <c r="M6" s="15" t="s">
        <v>57</v>
      </c>
    </row>
    <row r="7" ht="23.25">
      <c r="M7" s="15" t="s">
        <v>194</v>
      </c>
    </row>
    <row r="8" ht="23.25">
      <c r="M8" s="15"/>
    </row>
    <row r="9" ht="23.25">
      <c r="M9" s="15"/>
    </row>
    <row r="10" spans="1:13" ht="21" customHeight="1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2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22"/>
      <c r="M11" s="22"/>
    </row>
    <row r="12" spans="1:13" ht="2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2"/>
      <c r="M12" s="22"/>
    </row>
    <row r="13" spans="1:13" ht="59.25" customHeight="1">
      <c r="A13" s="85" t="s">
        <v>2</v>
      </c>
      <c r="B13" s="86" t="s">
        <v>26</v>
      </c>
      <c r="C13" s="86" t="s">
        <v>27</v>
      </c>
      <c r="D13" s="86"/>
      <c r="E13" s="87" t="s">
        <v>30</v>
      </c>
      <c r="F13" s="87" t="s">
        <v>31</v>
      </c>
      <c r="G13" s="74" t="s">
        <v>32</v>
      </c>
      <c r="H13" s="77" t="s">
        <v>34</v>
      </c>
      <c r="I13" s="91" t="s">
        <v>33</v>
      </c>
      <c r="J13" s="92"/>
      <c r="K13" s="79" t="s">
        <v>36</v>
      </c>
      <c r="L13" s="23" t="s">
        <v>37</v>
      </c>
      <c r="M13" s="82" t="s">
        <v>39</v>
      </c>
    </row>
    <row r="14" spans="1:13" ht="121.5" customHeight="1">
      <c r="A14" s="85"/>
      <c r="B14" s="86"/>
      <c r="C14" s="87" t="s">
        <v>28</v>
      </c>
      <c r="D14" s="87" t="s">
        <v>29</v>
      </c>
      <c r="E14" s="87"/>
      <c r="F14" s="87"/>
      <c r="G14" s="75"/>
      <c r="H14" s="78"/>
      <c r="I14" s="24" t="s">
        <v>55</v>
      </c>
      <c r="J14" s="24" t="s">
        <v>56</v>
      </c>
      <c r="K14" s="80"/>
      <c r="L14" s="23" t="s">
        <v>40</v>
      </c>
      <c r="M14" s="83"/>
    </row>
    <row r="15" spans="1:13" ht="45.75" customHeight="1">
      <c r="A15" s="85"/>
      <c r="B15" s="86"/>
      <c r="C15" s="87"/>
      <c r="D15" s="87"/>
      <c r="E15" s="87"/>
      <c r="F15" s="87"/>
      <c r="G15" s="76"/>
      <c r="H15" s="25" t="s">
        <v>35</v>
      </c>
      <c r="I15" s="25" t="s">
        <v>35</v>
      </c>
      <c r="J15" s="25" t="s">
        <v>35</v>
      </c>
      <c r="K15" s="25" t="s">
        <v>38</v>
      </c>
      <c r="L15" s="25" t="s">
        <v>16</v>
      </c>
      <c r="M15" s="84"/>
    </row>
    <row r="16" spans="1:13" ht="18.75">
      <c r="A16" s="26">
        <v>1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</row>
    <row r="17" spans="1:13" ht="24.75" customHeight="1">
      <c r="A17" s="62">
        <v>1</v>
      </c>
      <c r="B17" s="63" t="s">
        <v>97</v>
      </c>
      <c r="C17" s="23">
        <v>1974</v>
      </c>
      <c r="D17" s="63"/>
      <c r="E17" s="23" t="s">
        <v>189</v>
      </c>
      <c r="F17" s="23">
        <v>2</v>
      </c>
      <c r="G17" s="14">
        <v>2</v>
      </c>
      <c r="H17" s="13">
        <v>1227.6</v>
      </c>
      <c r="I17" s="13">
        <v>728.9</v>
      </c>
      <c r="J17" s="13">
        <v>474</v>
      </c>
      <c r="K17" s="14">
        <v>49</v>
      </c>
      <c r="L17" s="13">
        <f>'Прил.2'!C15</f>
        <v>434974.114598</v>
      </c>
      <c r="M17" s="12" t="s">
        <v>190</v>
      </c>
    </row>
    <row r="18" spans="1:13" ht="24.75" customHeight="1">
      <c r="A18" s="62">
        <v>2</v>
      </c>
      <c r="B18" s="63" t="s">
        <v>98</v>
      </c>
      <c r="C18" s="23">
        <v>1974</v>
      </c>
      <c r="D18" s="63"/>
      <c r="E18" s="23" t="s">
        <v>189</v>
      </c>
      <c r="F18" s="23">
        <v>2</v>
      </c>
      <c r="G18" s="14">
        <v>2</v>
      </c>
      <c r="H18" s="13">
        <v>1291.8</v>
      </c>
      <c r="I18" s="12">
        <v>730.3</v>
      </c>
      <c r="J18" s="12">
        <v>481.2</v>
      </c>
      <c r="K18" s="14">
        <v>36</v>
      </c>
      <c r="L18" s="13">
        <f>'Прил.2'!C16</f>
        <v>455051.519048</v>
      </c>
      <c r="M18" s="12" t="s">
        <v>190</v>
      </c>
    </row>
    <row r="19" spans="1:13" ht="24.75" customHeight="1">
      <c r="A19" s="62">
        <v>3</v>
      </c>
      <c r="B19" s="63" t="s">
        <v>99</v>
      </c>
      <c r="C19" s="23">
        <v>1976</v>
      </c>
      <c r="D19" s="63"/>
      <c r="E19" s="23" t="s">
        <v>189</v>
      </c>
      <c r="F19" s="23">
        <v>2</v>
      </c>
      <c r="G19" s="14">
        <v>2</v>
      </c>
      <c r="H19" s="13">
        <v>1607.2</v>
      </c>
      <c r="I19" s="13">
        <v>914.9</v>
      </c>
      <c r="J19" s="13">
        <v>500</v>
      </c>
      <c r="K19" s="14">
        <v>50</v>
      </c>
      <c r="L19" s="13">
        <f>'Прил.2'!C17</f>
        <v>534047.2795</v>
      </c>
      <c r="M19" s="12" t="s">
        <v>190</v>
      </c>
    </row>
    <row r="20" spans="1:13" ht="24.75" customHeight="1">
      <c r="A20" s="62">
        <v>4</v>
      </c>
      <c r="B20" s="63" t="s">
        <v>100</v>
      </c>
      <c r="C20" s="23">
        <v>1976</v>
      </c>
      <c r="D20" s="63"/>
      <c r="E20" s="23" t="s">
        <v>189</v>
      </c>
      <c r="F20" s="23">
        <v>2</v>
      </c>
      <c r="G20" s="14">
        <v>2</v>
      </c>
      <c r="H20" s="13">
        <v>1588.9</v>
      </c>
      <c r="I20" s="13">
        <v>917.4</v>
      </c>
      <c r="J20" s="13">
        <v>496.3</v>
      </c>
      <c r="K20" s="14">
        <v>44</v>
      </c>
      <c r="L20" s="13">
        <f>'Прил.2'!C18</f>
        <v>547964.27316</v>
      </c>
      <c r="M20" s="12" t="s">
        <v>190</v>
      </c>
    </row>
    <row r="21" spans="1:13" ht="24.75" customHeight="1">
      <c r="A21" s="62">
        <v>5</v>
      </c>
      <c r="B21" s="63" t="s">
        <v>58</v>
      </c>
      <c r="C21" s="23">
        <v>1961</v>
      </c>
      <c r="D21" s="63"/>
      <c r="E21" s="23" t="s">
        <v>188</v>
      </c>
      <c r="F21" s="23">
        <v>2</v>
      </c>
      <c r="G21" s="14">
        <v>2</v>
      </c>
      <c r="H21" s="13">
        <v>912.8</v>
      </c>
      <c r="I21" s="13">
        <v>555.7</v>
      </c>
      <c r="J21" s="13">
        <v>314.7</v>
      </c>
      <c r="K21" s="14">
        <v>36</v>
      </c>
      <c r="L21" s="13">
        <f>'Прил.2'!C19</f>
        <v>791553.63</v>
      </c>
      <c r="M21" s="12" t="s">
        <v>190</v>
      </c>
    </row>
    <row r="22" spans="1:13" ht="24.75" customHeight="1">
      <c r="A22" s="62">
        <v>6</v>
      </c>
      <c r="B22" s="63" t="s">
        <v>79</v>
      </c>
      <c r="C22" s="23">
        <v>1961</v>
      </c>
      <c r="D22" s="63"/>
      <c r="E22" s="23" t="s">
        <v>189</v>
      </c>
      <c r="F22" s="23">
        <v>2</v>
      </c>
      <c r="G22" s="14">
        <v>1</v>
      </c>
      <c r="H22" s="13">
        <v>353.1</v>
      </c>
      <c r="I22" s="13">
        <v>317.6</v>
      </c>
      <c r="J22" s="13">
        <v>231.6</v>
      </c>
      <c r="K22" s="14">
        <v>12</v>
      </c>
      <c r="L22" s="13">
        <f>'Прил.2'!C20</f>
        <v>862966.687374</v>
      </c>
      <c r="M22" s="12" t="s">
        <v>190</v>
      </c>
    </row>
    <row r="23" spans="1:13" ht="24.75" customHeight="1">
      <c r="A23" s="62">
        <v>7</v>
      </c>
      <c r="B23" s="63" t="s">
        <v>101</v>
      </c>
      <c r="C23" s="23">
        <v>1980</v>
      </c>
      <c r="D23" s="63"/>
      <c r="E23" s="23" t="s">
        <v>188</v>
      </c>
      <c r="F23" s="23">
        <v>3</v>
      </c>
      <c r="G23" s="14">
        <v>2</v>
      </c>
      <c r="H23" s="13">
        <v>1229.6</v>
      </c>
      <c r="I23" s="13">
        <v>833</v>
      </c>
      <c r="J23" s="13">
        <v>473.9</v>
      </c>
      <c r="K23" s="14">
        <v>42</v>
      </c>
      <c r="L23" s="13">
        <f>'Прил.2'!C21</f>
        <v>433635.579102</v>
      </c>
      <c r="M23" s="12" t="s">
        <v>190</v>
      </c>
    </row>
    <row r="24" spans="1:13" ht="24.75" customHeight="1">
      <c r="A24" s="62">
        <v>8</v>
      </c>
      <c r="B24" s="63" t="s">
        <v>102</v>
      </c>
      <c r="C24" s="23">
        <v>1974</v>
      </c>
      <c r="D24" s="63"/>
      <c r="E24" s="23" t="s">
        <v>188</v>
      </c>
      <c r="F24" s="23">
        <v>2</v>
      </c>
      <c r="G24" s="14">
        <v>2</v>
      </c>
      <c r="H24" s="13">
        <v>1171.5</v>
      </c>
      <c r="I24" s="13">
        <v>721.8</v>
      </c>
      <c r="J24" s="13">
        <v>444.4</v>
      </c>
      <c r="K24" s="14">
        <v>41</v>
      </c>
      <c r="L24" s="13">
        <f>'Прил.2'!C22</f>
        <v>259098.88011199998</v>
      </c>
      <c r="M24" s="12" t="s">
        <v>190</v>
      </c>
    </row>
    <row r="25" spans="1:13" ht="24.75" customHeight="1">
      <c r="A25" s="62">
        <v>9</v>
      </c>
      <c r="B25" s="63" t="s">
        <v>59</v>
      </c>
      <c r="C25" s="23">
        <v>1965</v>
      </c>
      <c r="D25" s="63"/>
      <c r="E25" s="23" t="s">
        <v>189</v>
      </c>
      <c r="F25" s="23">
        <v>2</v>
      </c>
      <c r="G25" s="14">
        <v>2</v>
      </c>
      <c r="H25" s="13">
        <v>835.8</v>
      </c>
      <c r="I25" s="13">
        <v>728.8</v>
      </c>
      <c r="J25" s="13">
        <v>506.4</v>
      </c>
      <c r="K25" s="14">
        <v>24</v>
      </c>
      <c r="L25" s="13">
        <f>'Прил.2'!C23</f>
        <v>63527.31</v>
      </c>
      <c r="M25" s="12" t="s">
        <v>190</v>
      </c>
    </row>
    <row r="26" spans="1:13" ht="24.75" customHeight="1">
      <c r="A26" s="62">
        <v>10</v>
      </c>
      <c r="B26" s="63" t="s">
        <v>103</v>
      </c>
      <c r="C26" s="23">
        <v>1972</v>
      </c>
      <c r="D26" s="63"/>
      <c r="E26" s="23" t="s">
        <v>189</v>
      </c>
      <c r="F26" s="23">
        <v>2</v>
      </c>
      <c r="G26" s="14">
        <v>3</v>
      </c>
      <c r="H26" s="13">
        <v>974.5</v>
      </c>
      <c r="I26" s="13">
        <v>885.5</v>
      </c>
      <c r="J26" s="13">
        <v>549.8</v>
      </c>
      <c r="K26" s="14">
        <v>39</v>
      </c>
      <c r="L26" s="13">
        <f>'Прил.2'!C24</f>
        <v>433696.690304</v>
      </c>
      <c r="M26" s="12" t="s">
        <v>190</v>
      </c>
    </row>
    <row r="27" spans="1:13" ht="24.75" customHeight="1">
      <c r="A27" s="62">
        <v>11</v>
      </c>
      <c r="B27" s="63" t="s">
        <v>104</v>
      </c>
      <c r="C27" s="23">
        <v>1963</v>
      </c>
      <c r="D27" s="63"/>
      <c r="E27" s="23" t="s">
        <v>189</v>
      </c>
      <c r="F27" s="23">
        <v>2</v>
      </c>
      <c r="G27" s="14">
        <v>2</v>
      </c>
      <c r="H27" s="13">
        <v>667.3</v>
      </c>
      <c r="I27" s="13">
        <v>622.1</v>
      </c>
      <c r="J27" s="13">
        <v>400.6</v>
      </c>
      <c r="K27" s="14">
        <v>48</v>
      </c>
      <c r="L27" s="13">
        <f>'Прил.2'!C25</f>
        <v>315852.552534</v>
      </c>
      <c r="M27" s="12" t="s">
        <v>190</v>
      </c>
    </row>
    <row r="28" spans="1:13" ht="24.75" customHeight="1">
      <c r="A28" s="62">
        <v>12</v>
      </c>
      <c r="B28" s="63" t="s">
        <v>105</v>
      </c>
      <c r="C28" s="23">
        <v>1965</v>
      </c>
      <c r="D28" s="63"/>
      <c r="E28" s="23" t="s">
        <v>189</v>
      </c>
      <c r="F28" s="23">
        <v>2</v>
      </c>
      <c r="G28" s="14">
        <v>2</v>
      </c>
      <c r="H28" s="13">
        <v>675.7</v>
      </c>
      <c r="I28" s="13">
        <v>630.2</v>
      </c>
      <c r="J28" s="13">
        <v>413.3</v>
      </c>
      <c r="K28" s="14">
        <v>36</v>
      </c>
      <c r="L28" s="13">
        <f>'Прил.2'!C26</f>
        <v>318858.72714800003</v>
      </c>
      <c r="M28" s="12" t="s">
        <v>190</v>
      </c>
    </row>
    <row r="29" spans="1:13" ht="24.75" customHeight="1">
      <c r="A29" s="62">
        <v>13</v>
      </c>
      <c r="B29" s="63" t="s">
        <v>106</v>
      </c>
      <c r="C29" s="23">
        <v>1965</v>
      </c>
      <c r="D29" s="63"/>
      <c r="E29" s="23" t="s">
        <v>189</v>
      </c>
      <c r="F29" s="23">
        <v>2</v>
      </c>
      <c r="G29" s="14">
        <v>2</v>
      </c>
      <c r="H29" s="13">
        <v>670.8</v>
      </c>
      <c r="I29" s="13">
        <v>628.9</v>
      </c>
      <c r="J29" s="13">
        <v>419.7</v>
      </c>
      <c r="K29" s="14">
        <v>38</v>
      </c>
      <c r="L29" s="13">
        <f>'Прил.2'!C27</f>
        <v>306416.836448</v>
      </c>
      <c r="M29" s="12" t="s">
        <v>190</v>
      </c>
    </row>
    <row r="30" spans="1:13" ht="24.75" customHeight="1">
      <c r="A30" s="62">
        <v>14</v>
      </c>
      <c r="B30" s="63" t="s">
        <v>107</v>
      </c>
      <c r="C30" s="23">
        <v>1972</v>
      </c>
      <c r="D30" s="63"/>
      <c r="E30" s="23" t="s">
        <v>189</v>
      </c>
      <c r="F30" s="23">
        <v>2</v>
      </c>
      <c r="G30" s="14">
        <v>1</v>
      </c>
      <c r="H30" s="13">
        <v>401.4</v>
      </c>
      <c r="I30" s="13">
        <v>374</v>
      </c>
      <c r="J30" s="13">
        <v>239</v>
      </c>
      <c r="K30" s="14">
        <v>22</v>
      </c>
      <c r="L30" s="13">
        <f>'Прил.2'!C28</f>
        <v>173042.36486200002</v>
      </c>
      <c r="M30" s="12" t="s">
        <v>190</v>
      </c>
    </row>
    <row r="31" spans="1:13" ht="24.75" customHeight="1">
      <c r="A31" s="62">
        <v>15</v>
      </c>
      <c r="B31" s="63" t="s">
        <v>60</v>
      </c>
      <c r="C31" s="23">
        <v>1968</v>
      </c>
      <c r="D31" s="63"/>
      <c r="E31" s="23" t="s">
        <v>189</v>
      </c>
      <c r="F31" s="23">
        <v>2</v>
      </c>
      <c r="G31" s="14">
        <v>2</v>
      </c>
      <c r="H31" s="13">
        <v>678.1</v>
      </c>
      <c r="I31" s="13">
        <v>636.9</v>
      </c>
      <c r="J31" s="13">
        <v>422.5</v>
      </c>
      <c r="K31" s="14">
        <v>36</v>
      </c>
      <c r="L31" s="13">
        <f>'Прил.2'!C29</f>
        <v>105404.078378</v>
      </c>
      <c r="M31" s="12" t="s">
        <v>190</v>
      </c>
    </row>
    <row r="32" spans="1:13" ht="24.75" customHeight="1">
      <c r="A32" s="62">
        <v>16</v>
      </c>
      <c r="B32" s="63" t="s">
        <v>108</v>
      </c>
      <c r="C32" s="23">
        <v>1967</v>
      </c>
      <c r="D32" s="63"/>
      <c r="E32" s="23" t="s">
        <v>189</v>
      </c>
      <c r="F32" s="23">
        <v>2</v>
      </c>
      <c r="G32" s="14">
        <v>2</v>
      </c>
      <c r="H32" s="13">
        <v>686.1</v>
      </c>
      <c r="I32" s="13">
        <v>636.9</v>
      </c>
      <c r="J32" s="13">
        <v>422.5</v>
      </c>
      <c r="K32" s="14">
        <v>30</v>
      </c>
      <c r="L32" s="13">
        <f>'Прил.2'!C30</f>
        <v>291205.083634</v>
      </c>
      <c r="M32" s="12" t="s">
        <v>190</v>
      </c>
    </row>
    <row r="33" spans="1:13" ht="24.75" customHeight="1">
      <c r="A33" s="62">
        <v>17</v>
      </c>
      <c r="B33" s="63" t="s">
        <v>109</v>
      </c>
      <c r="C33" s="23">
        <v>1968</v>
      </c>
      <c r="D33" s="63"/>
      <c r="E33" s="23" t="s">
        <v>189</v>
      </c>
      <c r="F33" s="23">
        <v>2</v>
      </c>
      <c r="G33" s="14">
        <v>2</v>
      </c>
      <c r="H33" s="13">
        <v>785.6</v>
      </c>
      <c r="I33" s="13">
        <v>728.2</v>
      </c>
      <c r="J33" s="13">
        <v>476.6</v>
      </c>
      <c r="K33" s="14">
        <v>27</v>
      </c>
      <c r="L33" s="13">
        <f>'Прил.2'!C31</f>
        <v>342030.227034</v>
      </c>
      <c r="M33" s="12" t="s">
        <v>190</v>
      </c>
    </row>
    <row r="34" spans="1:13" ht="24.75" customHeight="1">
      <c r="A34" s="62">
        <v>18</v>
      </c>
      <c r="B34" s="63" t="s">
        <v>110</v>
      </c>
      <c r="C34" s="23">
        <v>1968</v>
      </c>
      <c r="D34" s="63"/>
      <c r="E34" s="23" t="s">
        <v>189</v>
      </c>
      <c r="F34" s="23">
        <v>2</v>
      </c>
      <c r="G34" s="14">
        <v>2</v>
      </c>
      <c r="H34" s="13">
        <v>791.2</v>
      </c>
      <c r="I34" s="13">
        <v>732.2</v>
      </c>
      <c r="J34" s="13">
        <v>465.8</v>
      </c>
      <c r="K34" s="14">
        <v>27</v>
      </c>
      <c r="L34" s="13">
        <f>'Прил.2'!C32</f>
        <v>350476.14277800004</v>
      </c>
      <c r="M34" s="12" t="s">
        <v>190</v>
      </c>
    </row>
    <row r="35" spans="1:13" ht="24.75" customHeight="1">
      <c r="A35" s="62">
        <v>19</v>
      </c>
      <c r="B35" s="63" t="s">
        <v>111</v>
      </c>
      <c r="C35" s="23">
        <v>1971</v>
      </c>
      <c r="D35" s="63"/>
      <c r="E35" s="23" t="s">
        <v>189</v>
      </c>
      <c r="F35" s="23">
        <v>2</v>
      </c>
      <c r="G35" s="14">
        <v>2</v>
      </c>
      <c r="H35" s="13">
        <v>771</v>
      </c>
      <c r="I35" s="13">
        <v>718.6</v>
      </c>
      <c r="J35" s="13">
        <v>468.5</v>
      </c>
      <c r="K35" s="14">
        <v>42</v>
      </c>
      <c r="L35" s="13">
        <f>'Прил.2'!C33</f>
        <v>352529.03515199997</v>
      </c>
      <c r="M35" s="12" t="s">
        <v>190</v>
      </c>
    </row>
    <row r="36" spans="1:13" ht="24.75" customHeight="1">
      <c r="A36" s="62">
        <v>20</v>
      </c>
      <c r="B36" s="63" t="s">
        <v>112</v>
      </c>
      <c r="C36" s="23">
        <v>1970</v>
      </c>
      <c r="D36" s="63"/>
      <c r="E36" s="23" t="s">
        <v>189</v>
      </c>
      <c r="F36" s="23">
        <v>2</v>
      </c>
      <c r="G36" s="14">
        <v>2</v>
      </c>
      <c r="H36" s="13">
        <v>985.5</v>
      </c>
      <c r="I36" s="13">
        <v>899.3</v>
      </c>
      <c r="J36" s="13">
        <v>577.1</v>
      </c>
      <c r="K36" s="14">
        <v>41</v>
      </c>
      <c r="L36" s="13">
        <f>'Прил.2'!C34</f>
        <v>416298.03546600003</v>
      </c>
      <c r="M36" s="12" t="s">
        <v>190</v>
      </c>
    </row>
    <row r="37" spans="1:13" ht="24.75" customHeight="1">
      <c r="A37" s="62">
        <v>21</v>
      </c>
      <c r="B37" s="63" t="s">
        <v>61</v>
      </c>
      <c r="C37" s="23">
        <v>1975</v>
      </c>
      <c r="D37" s="63"/>
      <c r="E37" s="23" t="s">
        <v>189</v>
      </c>
      <c r="F37" s="23">
        <v>2</v>
      </c>
      <c r="G37" s="14">
        <v>3</v>
      </c>
      <c r="H37" s="13">
        <v>1344.3</v>
      </c>
      <c r="I37" s="13">
        <v>863.2</v>
      </c>
      <c r="J37" s="13">
        <v>498.2</v>
      </c>
      <c r="K37" s="14">
        <v>50</v>
      </c>
      <c r="L37" s="13">
        <f>'Прил.2'!C35</f>
        <v>279770.48401200003</v>
      </c>
      <c r="M37" s="12" t="s">
        <v>190</v>
      </c>
    </row>
    <row r="38" spans="1:13" ht="24.75" customHeight="1">
      <c r="A38" s="62">
        <v>22</v>
      </c>
      <c r="B38" s="63" t="s">
        <v>113</v>
      </c>
      <c r="C38" s="23">
        <v>1979</v>
      </c>
      <c r="D38" s="63"/>
      <c r="E38" s="23" t="s">
        <v>189</v>
      </c>
      <c r="F38" s="23">
        <v>2</v>
      </c>
      <c r="G38" s="14">
        <v>4</v>
      </c>
      <c r="H38" s="13">
        <v>1291.7</v>
      </c>
      <c r="I38" s="13">
        <v>1179.7</v>
      </c>
      <c r="J38" s="13">
        <v>674.8</v>
      </c>
      <c r="K38" s="14">
        <v>58</v>
      </c>
      <c r="L38" s="13">
        <f>'Прил.2'!C36</f>
        <v>341216.152214</v>
      </c>
      <c r="M38" s="12" t="s">
        <v>190</v>
      </c>
    </row>
    <row r="39" spans="1:13" ht="24.75" customHeight="1">
      <c r="A39" s="62">
        <v>23</v>
      </c>
      <c r="B39" s="63" t="s">
        <v>114</v>
      </c>
      <c r="C39" s="23">
        <v>1975</v>
      </c>
      <c r="D39" s="63"/>
      <c r="E39" s="23" t="s">
        <v>189</v>
      </c>
      <c r="F39" s="23">
        <v>2</v>
      </c>
      <c r="G39" s="14">
        <v>3</v>
      </c>
      <c r="H39" s="13">
        <v>1518</v>
      </c>
      <c r="I39" s="13">
        <v>891.1</v>
      </c>
      <c r="J39" s="13">
        <v>557.8</v>
      </c>
      <c r="K39" s="14">
        <v>49</v>
      </c>
      <c r="L39" s="13">
        <f>'Прил.2'!C37</f>
        <v>285934.345</v>
      </c>
      <c r="M39" s="12" t="s">
        <v>190</v>
      </c>
    </row>
    <row r="40" spans="1:13" ht="24.75" customHeight="1">
      <c r="A40" s="62">
        <v>24</v>
      </c>
      <c r="B40" s="63" t="s">
        <v>115</v>
      </c>
      <c r="C40" s="23">
        <v>1974</v>
      </c>
      <c r="D40" s="63"/>
      <c r="E40" s="23" t="s">
        <v>189</v>
      </c>
      <c r="F40" s="23">
        <v>2</v>
      </c>
      <c r="G40" s="14">
        <v>3</v>
      </c>
      <c r="H40" s="13">
        <v>955.2</v>
      </c>
      <c r="I40" s="13">
        <v>867.8</v>
      </c>
      <c r="J40" s="13">
        <v>554.1</v>
      </c>
      <c r="K40" s="14">
        <v>59</v>
      </c>
      <c r="L40" s="13">
        <f>'Прил.2'!C38</f>
        <v>306092.04525799997</v>
      </c>
      <c r="M40" s="12" t="s">
        <v>190</v>
      </c>
    </row>
    <row r="41" spans="1:13" ht="24.75" customHeight="1">
      <c r="A41" s="62">
        <v>25</v>
      </c>
      <c r="B41" s="63" t="s">
        <v>116</v>
      </c>
      <c r="C41" s="23">
        <v>1972</v>
      </c>
      <c r="D41" s="63"/>
      <c r="E41" s="23" t="s">
        <v>189</v>
      </c>
      <c r="F41" s="23">
        <v>2</v>
      </c>
      <c r="G41" s="14">
        <v>1</v>
      </c>
      <c r="H41" s="13">
        <v>425</v>
      </c>
      <c r="I41" s="13">
        <v>389.4</v>
      </c>
      <c r="J41" s="13">
        <v>236.3</v>
      </c>
      <c r="K41" s="14">
        <v>16</v>
      </c>
      <c r="L41" s="13">
        <f>'Прил.2'!C39</f>
        <v>132639.22332</v>
      </c>
      <c r="M41" s="12" t="s">
        <v>190</v>
      </c>
    </row>
    <row r="42" spans="1:13" ht="24.75" customHeight="1">
      <c r="A42" s="62">
        <v>26</v>
      </c>
      <c r="B42" s="63" t="s">
        <v>117</v>
      </c>
      <c r="C42" s="23">
        <v>1969</v>
      </c>
      <c r="D42" s="63"/>
      <c r="E42" s="23" t="s">
        <v>189</v>
      </c>
      <c r="F42" s="23">
        <v>2</v>
      </c>
      <c r="G42" s="14">
        <v>1</v>
      </c>
      <c r="H42" s="13">
        <v>330.9</v>
      </c>
      <c r="I42" s="13">
        <v>302.3</v>
      </c>
      <c r="J42" s="13">
        <v>189</v>
      </c>
      <c r="K42" s="14">
        <v>24</v>
      </c>
      <c r="L42" s="13">
        <f>'Прил.2'!C40</f>
        <v>197144.60894</v>
      </c>
      <c r="M42" s="12" t="s">
        <v>190</v>
      </c>
    </row>
    <row r="43" spans="1:13" ht="24.75" customHeight="1">
      <c r="A43" s="62">
        <v>27</v>
      </c>
      <c r="B43" s="63" t="s">
        <v>62</v>
      </c>
      <c r="C43" s="23">
        <v>1963</v>
      </c>
      <c r="D43" s="63"/>
      <c r="E43" s="23" t="s">
        <v>189</v>
      </c>
      <c r="F43" s="23">
        <v>2</v>
      </c>
      <c r="G43" s="14">
        <v>1</v>
      </c>
      <c r="H43" s="13">
        <v>338.7</v>
      </c>
      <c r="I43" s="13">
        <v>311.8</v>
      </c>
      <c r="J43" s="13">
        <v>208</v>
      </c>
      <c r="K43" s="14">
        <v>24</v>
      </c>
      <c r="L43" s="13">
        <f>'Прил.2'!C41</f>
        <v>159604.24483799998</v>
      </c>
      <c r="M43" s="12" t="s">
        <v>190</v>
      </c>
    </row>
    <row r="44" spans="1:13" ht="24.75" customHeight="1">
      <c r="A44" s="62">
        <v>28</v>
      </c>
      <c r="B44" s="63" t="s">
        <v>75</v>
      </c>
      <c r="C44" s="23">
        <v>1963</v>
      </c>
      <c r="D44" s="63"/>
      <c r="E44" s="23" t="s">
        <v>189</v>
      </c>
      <c r="F44" s="23">
        <v>2</v>
      </c>
      <c r="G44" s="14">
        <v>2</v>
      </c>
      <c r="H44" s="13">
        <v>415.9</v>
      </c>
      <c r="I44" s="13">
        <v>376</v>
      </c>
      <c r="J44" s="13">
        <v>253.1</v>
      </c>
      <c r="K44" s="14">
        <v>24</v>
      </c>
      <c r="L44" s="13">
        <f>'Прил.2'!C42</f>
        <v>111920.50596</v>
      </c>
      <c r="M44" s="12" t="s">
        <v>190</v>
      </c>
    </row>
    <row r="45" spans="1:13" ht="24.75" customHeight="1">
      <c r="A45" s="62">
        <v>29</v>
      </c>
      <c r="B45" s="63" t="s">
        <v>118</v>
      </c>
      <c r="C45" s="23">
        <v>1969</v>
      </c>
      <c r="D45" s="63"/>
      <c r="E45" s="23" t="s">
        <v>189</v>
      </c>
      <c r="F45" s="23">
        <v>2</v>
      </c>
      <c r="G45" s="14">
        <v>2</v>
      </c>
      <c r="H45" s="13">
        <v>422</v>
      </c>
      <c r="I45" s="13">
        <v>378</v>
      </c>
      <c r="J45" s="13">
        <v>252.4</v>
      </c>
      <c r="K45" s="14">
        <v>27</v>
      </c>
      <c r="L45" s="13">
        <f>'Прил.2'!C43</f>
        <v>138896.010344</v>
      </c>
      <c r="M45" s="12" t="s">
        <v>190</v>
      </c>
    </row>
    <row r="46" spans="1:13" ht="24.75" customHeight="1">
      <c r="A46" s="62">
        <v>30</v>
      </c>
      <c r="B46" s="63" t="s">
        <v>63</v>
      </c>
      <c r="C46" s="23">
        <v>1969</v>
      </c>
      <c r="D46" s="63"/>
      <c r="E46" s="23" t="s">
        <v>189</v>
      </c>
      <c r="F46" s="23">
        <v>2</v>
      </c>
      <c r="G46" s="14">
        <v>2</v>
      </c>
      <c r="H46" s="13">
        <v>404.8</v>
      </c>
      <c r="I46" s="13">
        <v>361.2</v>
      </c>
      <c r="J46" s="13">
        <v>234.6</v>
      </c>
      <c r="K46" s="14">
        <v>24</v>
      </c>
      <c r="L46" s="13">
        <f>'Прил.2'!C44</f>
        <v>132486.011524</v>
      </c>
      <c r="M46" s="12" t="s">
        <v>190</v>
      </c>
    </row>
    <row r="47" spans="1:13" ht="24.75" customHeight="1">
      <c r="A47" s="62">
        <v>31</v>
      </c>
      <c r="B47" s="63" t="s">
        <v>184</v>
      </c>
      <c r="C47" s="23">
        <v>1976</v>
      </c>
      <c r="D47" s="63"/>
      <c r="E47" s="23" t="s">
        <v>189</v>
      </c>
      <c r="F47" s="23">
        <v>2</v>
      </c>
      <c r="G47" s="14">
        <v>1</v>
      </c>
      <c r="H47" s="13">
        <v>404.9</v>
      </c>
      <c r="I47" s="13">
        <v>375.9</v>
      </c>
      <c r="J47" s="13">
        <v>234.8</v>
      </c>
      <c r="K47" s="14">
        <v>22</v>
      </c>
      <c r="L47" s="13">
        <f>'Прил.2'!C45</f>
        <v>572057.272168</v>
      </c>
      <c r="M47" s="12" t="s">
        <v>190</v>
      </c>
    </row>
    <row r="48" spans="1:13" ht="24.75" customHeight="1">
      <c r="A48" s="62">
        <v>32</v>
      </c>
      <c r="B48" s="63" t="s">
        <v>76</v>
      </c>
      <c r="C48" s="23">
        <v>1970</v>
      </c>
      <c r="D48" s="63"/>
      <c r="E48" s="23" t="s">
        <v>189</v>
      </c>
      <c r="F48" s="23">
        <v>2</v>
      </c>
      <c r="G48" s="14">
        <v>2</v>
      </c>
      <c r="H48" s="13">
        <v>747.3</v>
      </c>
      <c r="I48" s="13">
        <v>733</v>
      </c>
      <c r="J48" s="13">
        <v>733</v>
      </c>
      <c r="K48" s="14">
        <v>29</v>
      </c>
      <c r="L48" s="13">
        <f>'Прил.2'!C46</f>
        <v>131861.944128</v>
      </c>
      <c r="M48" s="12" t="s">
        <v>190</v>
      </c>
    </row>
    <row r="49" spans="1:13" ht="24.75" customHeight="1">
      <c r="A49" s="62">
        <v>33</v>
      </c>
      <c r="B49" s="63" t="s">
        <v>119</v>
      </c>
      <c r="C49" s="23">
        <v>1968</v>
      </c>
      <c r="D49" s="63"/>
      <c r="E49" s="23" t="s">
        <v>189</v>
      </c>
      <c r="F49" s="23">
        <v>2</v>
      </c>
      <c r="G49" s="14">
        <v>2</v>
      </c>
      <c r="H49" s="13">
        <v>809.7</v>
      </c>
      <c r="I49" s="13">
        <v>748.4</v>
      </c>
      <c r="J49" s="13">
        <v>494</v>
      </c>
      <c r="K49" s="14">
        <v>29</v>
      </c>
      <c r="L49" s="13">
        <f>'Прил.2'!C47</f>
        <v>375789.72542800003</v>
      </c>
      <c r="M49" s="12" t="s">
        <v>190</v>
      </c>
    </row>
    <row r="50" spans="1:13" ht="24.75" customHeight="1">
      <c r="A50" s="62">
        <v>34</v>
      </c>
      <c r="B50" s="63" t="s">
        <v>120</v>
      </c>
      <c r="C50" s="23">
        <v>1976</v>
      </c>
      <c r="D50" s="63"/>
      <c r="E50" s="23" t="s">
        <v>189</v>
      </c>
      <c r="F50" s="23">
        <v>2</v>
      </c>
      <c r="G50" s="14">
        <v>3</v>
      </c>
      <c r="H50" s="13">
        <v>1453.4</v>
      </c>
      <c r="I50" s="13">
        <v>871.8</v>
      </c>
      <c r="J50" s="13">
        <v>503.4</v>
      </c>
      <c r="K50" s="14">
        <v>43</v>
      </c>
      <c r="L50" s="13">
        <f>'Прил.2'!C48</f>
        <v>287433.444052</v>
      </c>
      <c r="M50" s="12" t="s">
        <v>190</v>
      </c>
    </row>
    <row r="51" spans="1:13" ht="24.75" customHeight="1">
      <c r="A51" s="62">
        <v>35</v>
      </c>
      <c r="B51" s="63" t="s">
        <v>121</v>
      </c>
      <c r="C51" s="23">
        <v>1969</v>
      </c>
      <c r="D51" s="63"/>
      <c r="E51" s="23" t="s">
        <v>189</v>
      </c>
      <c r="F51" s="23">
        <v>5</v>
      </c>
      <c r="G51" s="14">
        <v>4</v>
      </c>
      <c r="H51" s="13">
        <v>4244.8</v>
      </c>
      <c r="I51" s="13">
        <v>3124.5</v>
      </c>
      <c r="J51" s="13">
        <v>1987.6</v>
      </c>
      <c r="K51" s="14">
        <v>126</v>
      </c>
      <c r="L51" s="13">
        <f>'Прил.2'!C49</f>
        <v>590875.787264</v>
      </c>
      <c r="M51" s="12" t="s">
        <v>190</v>
      </c>
    </row>
    <row r="52" spans="1:13" ht="24.75" customHeight="1">
      <c r="A52" s="62">
        <v>36</v>
      </c>
      <c r="B52" s="63" t="s">
        <v>122</v>
      </c>
      <c r="C52" s="23">
        <v>1961</v>
      </c>
      <c r="D52" s="63"/>
      <c r="E52" s="23" t="s">
        <v>189</v>
      </c>
      <c r="F52" s="23">
        <v>2</v>
      </c>
      <c r="G52" s="14">
        <v>2</v>
      </c>
      <c r="H52" s="13">
        <v>1504.2</v>
      </c>
      <c r="I52" s="13">
        <v>550.4</v>
      </c>
      <c r="J52" s="13">
        <v>550.4</v>
      </c>
      <c r="K52" s="14">
        <v>20</v>
      </c>
      <c r="L52" s="13">
        <f>'Прил.2'!C50</f>
        <v>433431.43886000005</v>
      </c>
      <c r="M52" s="12" t="s">
        <v>190</v>
      </c>
    </row>
    <row r="53" spans="1:13" ht="24.75" customHeight="1">
      <c r="A53" s="62">
        <v>37</v>
      </c>
      <c r="B53" s="63" t="s">
        <v>123</v>
      </c>
      <c r="C53" s="23">
        <v>1976</v>
      </c>
      <c r="D53" s="63"/>
      <c r="E53" s="23" t="s">
        <v>189</v>
      </c>
      <c r="F53" s="23">
        <v>2</v>
      </c>
      <c r="G53" s="14">
        <v>3</v>
      </c>
      <c r="H53" s="13">
        <v>1431</v>
      </c>
      <c r="I53" s="13">
        <v>859.4</v>
      </c>
      <c r="J53" s="13">
        <v>492.2</v>
      </c>
      <c r="K53" s="14">
        <v>40</v>
      </c>
      <c r="L53" s="13">
        <f>'Прил.2'!C51</f>
        <v>276712.925956</v>
      </c>
      <c r="M53" s="12" t="s">
        <v>190</v>
      </c>
    </row>
    <row r="54" spans="1:13" ht="24.75" customHeight="1">
      <c r="A54" s="62">
        <v>38</v>
      </c>
      <c r="B54" s="63" t="s">
        <v>124</v>
      </c>
      <c r="C54" s="23">
        <v>1972</v>
      </c>
      <c r="D54" s="63"/>
      <c r="E54" s="23" t="s">
        <v>189</v>
      </c>
      <c r="F54" s="23">
        <v>2</v>
      </c>
      <c r="G54" s="14">
        <v>2</v>
      </c>
      <c r="H54" s="13">
        <v>516</v>
      </c>
      <c r="I54" s="13">
        <v>363.5</v>
      </c>
      <c r="J54" s="13">
        <v>235.7</v>
      </c>
      <c r="K54" s="14">
        <v>15</v>
      </c>
      <c r="L54" s="13">
        <f>'Прил.2'!C52</f>
        <v>125111.847208</v>
      </c>
      <c r="M54" s="12" t="s">
        <v>190</v>
      </c>
    </row>
    <row r="55" spans="1:13" ht="24.75" customHeight="1">
      <c r="A55" s="62">
        <v>39</v>
      </c>
      <c r="B55" s="63" t="s">
        <v>125</v>
      </c>
      <c r="C55" s="23">
        <v>1963</v>
      </c>
      <c r="D55" s="63"/>
      <c r="E55" s="23" t="s">
        <v>189</v>
      </c>
      <c r="F55" s="23">
        <v>2</v>
      </c>
      <c r="G55" s="14">
        <v>2</v>
      </c>
      <c r="H55" s="13">
        <v>635.7</v>
      </c>
      <c r="I55" s="13">
        <v>635.2</v>
      </c>
      <c r="J55" s="13">
        <v>635.2</v>
      </c>
      <c r="K55" s="14">
        <v>36</v>
      </c>
      <c r="L55" s="13">
        <f>'Прил.2'!C53</f>
        <v>200767.896682</v>
      </c>
      <c r="M55" s="12" t="s">
        <v>190</v>
      </c>
    </row>
    <row r="56" spans="1:13" ht="24.75" customHeight="1">
      <c r="A56" s="62">
        <v>40</v>
      </c>
      <c r="B56" s="63" t="s">
        <v>64</v>
      </c>
      <c r="C56" s="23">
        <v>1962</v>
      </c>
      <c r="D56" s="63"/>
      <c r="E56" s="23" t="s">
        <v>189</v>
      </c>
      <c r="F56" s="23">
        <v>2</v>
      </c>
      <c r="G56" s="14">
        <v>2</v>
      </c>
      <c r="H56" s="13">
        <v>636.7</v>
      </c>
      <c r="I56" s="13">
        <v>633</v>
      </c>
      <c r="J56" s="13">
        <v>633</v>
      </c>
      <c r="K56" s="14">
        <v>28</v>
      </c>
      <c r="L56" s="13">
        <f>'Прил.2'!C54</f>
        <v>102114.86645999999</v>
      </c>
      <c r="M56" s="12" t="s">
        <v>190</v>
      </c>
    </row>
    <row r="57" spans="1:13" ht="26.25" customHeight="1">
      <c r="A57" s="62">
        <v>41</v>
      </c>
      <c r="B57" s="63" t="s">
        <v>126</v>
      </c>
      <c r="C57" s="23">
        <v>1961</v>
      </c>
      <c r="D57" s="63"/>
      <c r="E57" s="23" t="s">
        <v>191</v>
      </c>
      <c r="F57" s="23">
        <v>2</v>
      </c>
      <c r="G57" s="14">
        <v>3</v>
      </c>
      <c r="H57" s="13">
        <v>1488.8</v>
      </c>
      <c r="I57" s="13">
        <v>707.2</v>
      </c>
      <c r="J57" s="13">
        <v>707.2</v>
      </c>
      <c r="K57" s="14">
        <v>30</v>
      </c>
      <c r="L57" s="13">
        <f>'Прил.2'!C55</f>
        <v>396114.821596</v>
      </c>
      <c r="M57" s="12" t="s">
        <v>190</v>
      </c>
    </row>
    <row r="58" spans="1:13" ht="24.75" customHeight="1">
      <c r="A58" s="62">
        <v>42</v>
      </c>
      <c r="B58" s="63" t="s">
        <v>127</v>
      </c>
      <c r="C58" s="23">
        <v>1956</v>
      </c>
      <c r="D58" s="63"/>
      <c r="E58" s="23" t="s">
        <v>189</v>
      </c>
      <c r="F58" s="23">
        <v>2</v>
      </c>
      <c r="G58" s="14">
        <v>2</v>
      </c>
      <c r="H58" s="13">
        <v>423.8</v>
      </c>
      <c r="I58" s="13">
        <v>375.3</v>
      </c>
      <c r="J58" s="13">
        <v>260.3</v>
      </c>
      <c r="K58" s="14">
        <v>24</v>
      </c>
      <c r="L58" s="13">
        <f>'Прил.2'!C56</f>
        <v>264178.226968</v>
      </c>
      <c r="M58" s="12" t="s">
        <v>190</v>
      </c>
    </row>
    <row r="59" spans="1:13" ht="24.75" customHeight="1">
      <c r="A59" s="62">
        <v>43</v>
      </c>
      <c r="B59" s="63" t="s">
        <v>128</v>
      </c>
      <c r="C59" s="23">
        <v>1978</v>
      </c>
      <c r="D59" s="63"/>
      <c r="E59" s="23" t="s">
        <v>189</v>
      </c>
      <c r="F59" s="23">
        <v>2</v>
      </c>
      <c r="G59" s="14">
        <v>3</v>
      </c>
      <c r="H59" s="13">
        <v>1308.9</v>
      </c>
      <c r="I59" s="13">
        <v>746.8</v>
      </c>
      <c r="J59" s="13">
        <v>746.8</v>
      </c>
      <c r="K59" s="14">
        <v>48</v>
      </c>
      <c r="L59" s="13">
        <f>'Прил.2'!C57</f>
        <v>262482.493892</v>
      </c>
      <c r="M59" s="12" t="s">
        <v>190</v>
      </c>
    </row>
    <row r="60" spans="1:13" ht="24.75" customHeight="1">
      <c r="A60" s="62">
        <v>44</v>
      </c>
      <c r="B60" s="63" t="s">
        <v>129</v>
      </c>
      <c r="C60" s="23">
        <v>1971</v>
      </c>
      <c r="D60" s="63"/>
      <c r="E60" s="23" t="s">
        <v>189</v>
      </c>
      <c r="F60" s="23">
        <v>2</v>
      </c>
      <c r="G60" s="14">
        <v>2</v>
      </c>
      <c r="H60" s="13">
        <v>370.4</v>
      </c>
      <c r="I60" s="13">
        <v>331.1</v>
      </c>
      <c r="J60" s="13">
        <v>331.1</v>
      </c>
      <c r="K60" s="14">
        <v>24</v>
      </c>
      <c r="L60" s="13">
        <f>'Прил.2'!C58</f>
        <v>117800.02409800001</v>
      </c>
      <c r="M60" s="12" t="s">
        <v>190</v>
      </c>
    </row>
    <row r="61" spans="1:13" ht="24.75" customHeight="1">
      <c r="A61" s="62">
        <v>45</v>
      </c>
      <c r="B61" s="63" t="s">
        <v>130</v>
      </c>
      <c r="C61" s="23">
        <v>1969</v>
      </c>
      <c r="D61" s="63"/>
      <c r="E61" s="23" t="s">
        <v>189</v>
      </c>
      <c r="F61" s="23">
        <v>2</v>
      </c>
      <c r="G61" s="14">
        <v>2</v>
      </c>
      <c r="H61" s="13">
        <v>376.4</v>
      </c>
      <c r="I61" s="13">
        <v>375.9</v>
      </c>
      <c r="J61" s="13">
        <v>375.9</v>
      </c>
      <c r="K61" s="14">
        <v>24</v>
      </c>
      <c r="L61" s="13">
        <f>'Прил.2'!C59</f>
        <v>120935.705224</v>
      </c>
      <c r="M61" s="12" t="s">
        <v>190</v>
      </c>
    </row>
    <row r="62" spans="1:13" ht="24.75" customHeight="1">
      <c r="A62" s="62">
        <v>46</v>
      </c>
      <c r="B62" s="63" t="s">
        <v>131</v>
      </c>
      <c r="C62" s="23">
        <v>1968</v>
      </c>
      <c r="D62" s="63"/>
      <c r="E62" s="23" t="s">
        <v>189</v>
      </c>
      <c r="F62" s="23">
        <v>2</v>
      </c>
      <c r="G62" s="14">
        <v>2</v>
      </c>
      <c r="H62" s="13">
        <v>413.5</v>
      </c>
      <c r="I62" s="13">
        <v>378.4</v>
      </c>
      <c r="J62" s="13">
        <v>378.4</v>
      </c>
      <c r="K62" s="14">
        <v>24</v>
      </c>
      <c r="L62" s="13">
        <f>'Прил.2'!C60</f>
        <v>120497.882114</v>
      </c>
      <c r="M62" s="12" t="s">
        <v>190</v>
      </c>
    </row>
    <row r="63" spans="1:13" ht="34.5" customHeight="1">
      <c r="A63" s="62">
        <v>47</v>
      </c>
      <c r="B63" s="63" t="s">
        <v>132</v>
      </c>
      <c r="C63" s="23">
        <v>1994</v>
      </c>
      <c r="D63" s="63"/>
      <c r="E63" s="64" t="s">
        <v>192</v>
      </c>
      <c r="F63" s="23">
        <v>5</v>
      </c>
      <c r="G63" s="14">
        <v>4</v>
      </c>
      <c r="H63" s="13">
        <v>5876</v>
      </c>
      <c r="I63" s="13">
        <v>4946.6</v>
      </c>
      <c r="J63" s="13">
        <v>2900.9</v>
      </c>
      <c r="K63" s="14">
        <v>255</v>
      </c>
      <c r="L63" s="13">
        <f>'Прил.2'!C61</f>
        <v>626699.198104</v>
      </c>
      <c r="M63" s="12" t="s">
        <v>190</v>
      </c>
    </row>
    <row r="64" spans="1:13" ht="24.75" customHeight="1">
      <c r="A64" s="62">
        <v>48</v>
      </c>
      <c r="B64" s="63" t="s">
        <v>133</v>
      </c>
      <c r="C64" s="23">
        <v>1970</v>
      </c>
      <c r="D64" s="63"/>
      <c r="E64" s="23" t="s">
        <v>189</v>
      </c>
      <c r="F64" s="23">
        <v>2</v>
      </c>
      <c r="G64" s="14">
        <v>2</v>
      </c>
      <c r="H64" s="13">
        <v>674.4</v>
      </c>
      <c r="I64" s="13">
        <v>631.9</v>
      </c>
      <c r="J64" s="13">
        <v>421.9</v>
      </c>
      <c r="K64" s="14">
        <v>45</v>
      </c>
      <c r="L64" s="13">
        <f>'Прил.2'!C62</f>
        <v>335768.211078</v>
      </c>
      <c r="M64" s="12" t="s">
        <v>190</v>
      </c>
    </row>
    <row r="65" spans="1:13" ht="24.75" customHeight="1">
      <c r="A65" s="62">
        <v>49</v>
      </c>
      <c r="B65" s="63" t="s">
        <v>134</v>
      </c>
      <c r="C65" s="23">
        <v>1972</v>
      </c>
      <c r="D65" s="63"/>
      <c r="E65" s="23" t="s">
        <v>188</v>
      </c>
      <c r="F65" s="23">
        <v>2</v>
      </c>
      <c r="G65" s="14">
        <v>2</v>
      </c>
      <c r="H65" s="13">
        <v>912</v>
      </c>
      <c r="I65" s="13">
        <v>557.7</v>
      </c>
      <c r="J65" s="13">
        <v>311</v>
      </c>
      <c r="K65" s="14">
        <v>30</v>
      </c>
      <c r="L65" s="13">
        <f>'Прил.2'!C63</f>
        <v>460883.574496</v>
      </c>
      <c r="M65" s="12" t="s">
        <v>190</v>
      </c>
    </row>
    <row r="66" spans="1:13" ht="24.75" customHeight="1">
      <c r="A66" s="62">
        <v>50</v>
      </c>
      <c r="B66" s="63" t="s">
        <v>135</v>
      </c>
      <c r="C66" s="23">
        <v>1964</v>
      </c>
      <c r="D66" s="63"/>
      <c r="E66" s="23" t="s">
        <v>189</v>
      </c>
      <c r="F66" s="23">
        <v>2</v>
      </c>
      <c r="G66" s="14">
        <v>2</v>
      </c>
      <c r="H66" s="13">
        <v>696.7</v>
      </c>
      <c r="I66" s="13">
        <v>648.9</v>
      </c>
      <c r="J66" s="13">
        <v>421.7</v>
      </c>
      <c r="K66" s="14">
        <v>42</v>
      </c>
      <c r="L66" s="13">
        <f>'Прил.2'!C64</f>
        <v>431842.93098999996</v>
      </c>
      <c r="M66" s="12" t="s">
        <v>190</v>
      </c>
    </row>
    <row r="67" spans="1:13" ht="24.75" customHeight="1">
      <c r="A67" s="62">
        <v>51</v>
      </c>
      <c r="B67" s="63" t="s">
        <v>136</v>
      </c>
      <c r="C67" s="23">
        <v>1972</v>
      </c>
      <c r="D67" s="63"/>
      <c r="E67" s="23" t="s">
        <v>189</v>
      </c>
      <c r="F67" s="23">
        <v>2</v>
      </c>
      <c r="G67" s="14">
        <v>2</v>
      </c>
      <c r="H67" s="13">
        <v>695.7</v>
      </c>
      <c r="I67" s="13">
        <v>653.9</v>
      </c>
      <c r="J67" s="13">
        <v>426.5</v>
      </c>
      <c r="K67" s="14">
        <v>30</v>
      </c>
      <c r="L67" s="13">
        <f>'Прил.2'!C65</f>
        <v>352644.624132</v>
      </c>
      <c r="M67" s="12" t="s">
        <v>190</v>
      </c>
    </row>
    <row r="68" spans="1:13" ht="24.75" customHeight="1">
      <c r="A68" s="62">
        <v>52</v>
      </c>
      <c r="B68" s="63" t="s">
        <v>137</v>
      </c>
      <c r="C68" s="23">
        <v>1971</v>
      </c>
      <c r="D68" s="63"/>
      <c r="E68" s="23" t="s">
        <v>189</v>
      </c>
      <c r="F68" s="23">
        <v>2</v>
      </c>
      <c r="G68" s="14">
        <v>2</v>
      </c>
      <c r="H68" s="13">
        <v>692</v>
      </c>
      <c r="I68" s="13">
        <v>644.2</v>
      </c>
      <c r="J68" s="13">
        <v>418.2</v>
      </c>
      <c r="K68" s="14">
        <v>40</v>
      </c>
      <c r="L68" s="13">
        <f>'Прил.2'!C66</f>
        <v>340260.865736</v>
      </c>
      <c r="M68" s="12" t="s">
        <v>190</v>
      </c>
    </row>
    <row r="69" spans="1:13" ht="24.75" customHeight="1">
      <c r="A69" s="62">
        <v>53</v>
      </c>
      <c r="B69" s="63" t="s">
        <v>138</v>
      </c>
      <c r="C69" s="23">
        <v>1966</v>
      </c>
      <c r="D69" s="63"/>
      <c r="E69" s="23" t="s">
        <v>189</v>
      </c>
      <c r="F69" s="23">
        <v>2</v>
      </c>
      <c r="G69" s="65">
        <v>2</v>
      </c>
      <c r="H69" s="13">
        <v>735.7</v>
      </c>
      <c r="I69" s="13">
        <v>595.6</v>
      </c>
      <c r="J69" s="13">
        <v>595.6</v>
      </c>
      <c r="K69" s="14">
        <v>23</v>
      </c>
      <c r="L69" s="13">
        <f>'Прил.2'!C67</f>
        <v>211876.31006</v>
      </c>
      <c r="M69" s="12" t="s">
        <v>190</v>
      </c>
    </row>
    <row r="70" spans="1:13" ht="24" customHeight="1">
      <c r="A70" s="62">
        <v>54</v>
      </c>
      <c r="B70" s="63" t="s">
        <v>139</v>
      </c>
      <c r="C70" s="23">
        <v>1971</v>
      </c>
      <c r="D70" s="63"/>
      <c r="E70" s="64" t="s">
        <v>192</v>
      </c>
      <c r="F70" s="23">
        <v>2</v>
      </c>
      <c r="G70" s="65">
        <v>2</v>
      </c>
      <c r="H70" s="13">
        <v>1050.9</v>
      </c>
      <c r="I70" s="13">
        <v>645.8</v>
      </c>
      <c r="J70" s="13">
        <v>424.9</v>
      </c>
      <c r="K70" s="14">
        <v>26</v>
      </c>
      <c r="L70" s="13">
        <f>'Прил.2'!C68</f>
        <v>529167.3280079999</v>
      </c>
      <c r="M70" s="12" t="s">
        <v>190</v>
      </c>
    </row>
    <row r="71" spans="1:13" ht="24.75" customHeight="1">
      <c r="A71" s="62">
        <v>55</v>
      </c>
      <c r="B71" s="63" t="s">
        <v>140</v>
      </c>
      <c r="C71" s="23">
        <v>1973</v>
      </c>
      <c r="D71" s="63"/>
      <c r="E71" s="23" t="s">
        <v>188</v>
      </c>
      <c r="F71" s="23">
        <v>2</v>
      </c>
      <c r="G71" s="65">
        <v>2</v>
      </c>
      <c r="H71" s="13">
        <v>724.3</v>
      </c>
      <c r="I71" s="13">
        <v>724.3</v>
      </c>
      <c r="J71" s="13">
        <v>464.1</v>
      </c>
      <c r="K71" s="14">
        <v>50</v>
      </c>
      <c r="L71" s="13">
        <f>'Прил.2'!C69</f>
        <v>242117.62247200002</v>
      </c>
      <c r="M71" s="12" t="s">
        <v>190</v>
      </c>
    </row>
    <row r="72" spans="1:13" ht="24.75" customHeight="1">
      <c r="A72" s="62">
        <v>56</v>
      </c>
      <c r="B72" s="63" t="s">
        <v>141</v>
      </c>
      <c r="C72" s="23">
        <v>1977</v>
      </c>
      <c r="D72" s="63"/>
      <c r="E72" s="23" t="s">
        <v>188</v>
      </c>
      <c r="F72" s="23">
        <v>2</v>
      </c>
      <c r="G72" s="65">
        <v>3</v>
      </c>
      <c r="H72" s="13">
        <v>1431.7</v>
      </c>
      <c r="I72" s="13">
        <v>888.4</v>
      </c>
      <c r="J72" s="13">
        <v>524.6</v>
      </c>
      <c r="K72" s="14">
        <v>43</v>
      </c>
      <c r="L72" s="13">
        <f>'Прил.2'!C70</f>
        <v>462468.76927399996</v>
      </c>
      <c r="M72" s="12" t="s">
        <v>190</v>
      </c>
    </row>
    <row r="73" spans="1:13" ht="24.75" customHeight="1">
      <c r="A73" s="62">
        <v>57</v>
      </c>
      <c r="B73" s="63" t="s">
        <v>142</v>
      </c>
      <c r="C73" s="23">
        <v>1977</v>
      </c>
      <c r="D73" s="63"/>
      <c r="E73" s="23" t="s">
        <v>189</v>
      </c>
      <c r="F73" s="23">
        <v>2</v>
      </c>
      <c r="G73" s="65">
        <v>3</v>
      </c>
      <c r="H73" s="13">
        <v>1447.4</v>
      </c>
      <c r="I73" s="13">
        <v>878.2</v>
      </c>
      <c r="J73" s="13">
        <v>509.8</v>
      </c>
      <c r="K73" s="14">
        <v>42</v>
      </c>
      <c r="L73" s="13">
        <f>'Прил.2'!C71</f>
        <v>294400.23977600003</v>
      </c>
      <c r="M73" s="12" t="s">
        <v>190</v>
      </c>
    </row>
    <row r="74" spans="1:13" ht="24.75" customHeight="1">
      <c r="A74" s="62">
        <v>58</v>
      </c>
      <c r="B74" s="63" t="s">
        <v>143</v>
      </c>
      <c r="C74" s="23">
        <v>1973</v>
      </c>
      <c r="D74" s="63"/>
      <c r="E74" s="23" t="s">
        <v>189</v>
      </c>
      <c r="F74" s="23">
        <v>2</v>
      </c>
      <c r="G74" s="65">
        <v>3</v>
      </c>
      <c r="H74" s="13">
        <v>1430</v>
      </c>
      <c r="I74" s="13">
        <v>855.3</v>
      </c>
      <c r="J74" s="13">
        <v>855.3</v>
      </c>
      <c r="K74" s="14">
        <v>49</v>
      </c>
      <c r="L74" s="13">
        <f>'Прил.2'!C72</f>
        <v>283498.4142</v>
      </c>
      <c r="M74" s="12" t="s">
        <v>190</v>
      </c>
    </row>
    <row r="75" spans="1:13" ht="24.75" customHeight="1">
      <c r="A75" s="62">
        <v>59</v>
      </c>
      <c r="B75" s="63" t="s">
        <v>144</v>
      </c>
      <c r="C75" s="23">
        <v>1975</v>
      </c>
      <c r="D75" s="63"/>
      <c r="E75" s="23" t="s">
        <v>188</v>
      </c>
      <c r="F75" s="23">
        <v>2</v>
      </c>
      <c r="G75" s="65">
        <v>3</v>
      </c>
      <c r="H75" s="13">
        <v>1431.7</v>
      </c>
      <c r="I75" s="13">
        <v>888.4</v>
      </c>
      <c r="J75" s="13">
        <v>524.6</v>
      </c>
      <c r="K75" s="14">
        <v>51</v>
      </c>
      <c r="L75" s="13">
        <f>'Прил.2'!C73</f>
        <v>285111.988248</v>
      </c>
      <c r="M75" s="12" t="s">
        <v>190</v>
      </c>
    </row>
    <row r="76" spans="1:13" ht="24.75" customHeight="1">
      <c r="A76" s="62">
        <v>60</v>
      </c>
      <c r="B76" s="63" t="s">
        <v>145</v>
      </c>
      <c r="C76" s="23">
        <v>1989</v>
      </c>
      <c r="D76" s="63"/>
      <c r="E76" s="23" t="s">
        <v>189</v>
      </c>
      <c r="F76" s="23">
        <v>2</v>
      </c>
      <c r="G76" s="65">
        <v>3</v>
      </c>
      <c r="H76" s="13">
        <v>943.8</v>
      </c>
      <c r="I76" s="13">
        <v>868.5</v>
      </c>
      <c r="J76" s="13">
        <v>497.2</v>
      </c>
      <c r="K76" s="14">
        <v>44</v>
      </c>
      <c r="L76" s="13">
        <f>'Прил.2'!C74</f>
        <v>161970.83437</v>
      </c>
      <c r="M76" s="12" t="s">
        <v>190</v>
      </c>
    </row>
    <row r="77" spans="1:13" ht="24.75" customHeight="1">
      <c r="A77" s="62">
        <v>61</v>
      </c>
      <c r="B77" s="63" t="s">
        <v>146</v>
      </c>
      <c r="C77" s="23">
        <v>1989</v>
      </c>
      <c r="D77" s="63"/>
      <c r="E77" s="23" t="s">
        <v>189</v>
      </c>
      <c r="F77" s="23">
        <v>2</v>
      </c>
      <c r="G77" s="65">
        <v>3</v>
      </c>
      <c r="H77" s="13">
        <v>923</v>
      </c>
      <c r="I77" s="13">
        <v>853.2</v>
      </c>
      <c r="J77" s="13">
        <v>493.6</v>
      </c>
      <c r="K77" s="14">
        <v>42</v>
      </c>
      <c r="L77" s="13">
        <f>'Прил.2'!C75</f>
        <v>158953.74133800002</v>
      </c>
      <c r="M77" s="12" t="s">
        <v>190</v>
      </c>
    </row>
    <row r="78" spans="1:13" ht="24.75" customHeight="1">
      <c r="A78" s="62">
        <v>62</v>
      </c>
      <c r="B78" s="63" t="s">
        <v>147</v>
      </c>
      <c r="C78" s="23">
        <v>1965</v>
      </c>
      <c r="D78" s="63"/>
      <c r="E78" s="23" t="s">
        <v>189</v>
      </c>
      <c r="F78" s="23">
        <v>2</v>
      </c>
      <c r="G78" s="65">
        <v>2</v>
      </c>
      <c r="H78" s="13">
        <v>679.4</v>
      </c>
      <c r="I78" s="13">
        <v>632.3</v>
      </c>
      <c r="J78" s="13">
        <v>417.2</v>
      </c>
      <c r="K78" s="14">
        <v>28</v>
      </c>
      <c r="L78" s="13">
        <f>'Прил.2'!C76</f>
        <v>348973.00491200003</v>
      </c>
      <c r="M78" s="12" t="s">
        <v>190</v>
      </c>
    </row>
    <row r="79" spans="1:13" ht="24.75" customHeight="1">
      <c r="A79" s="62">
        <v>63</v>
      </c>
      <c r="B79" s="63" t="s">
        <v>65</v>
      </c>
      <c r="C79" s="23">
        <v>1970</v>
      </c>
      <c r="D79" s="63"/>
      <c r="E79" s="23" t="s">
        <v>189</v>
      </c>
      <c r="F79" s="23">
        <v>2</v>
      </c>
      <c r="G79" s="65">
        <v>2</v>
      </c>
      <c r="H79" s="13">
        <v>764</v>
      </c>
      <c r="I79" s="13">
        <v>718.4</v>
      </c>
      <c r="J79" s="13">
        <v>465.6</v>
      </c>
      <c r="K79" s="14">
        <v>30</v>
      </c>
      <c r="L79" s="13">
        <f>'Прил.2'!C77</f>
        <v>386402.279512</v>
      </c>
      <c r="M79" s="12" t="s">
        <v>190</v>
      </c>
    </row>
    <row r="80" spans="1:13" ht="24.75" customHeight="1">
      <c r="A80" s="62">
        <v>64</v>
      </c>
      <c r="B80" s="63" t="s">
        <v>66</v>
      </c>
      <c r="C80" s="23">
        <v>1979</v>
      </c>
      <c r="D80" s="63"/>
      <c r="E80" s="23" t="s">
        <v>189</v>
      </c>
      <c r="F80" s="23">
        <v>2</v>
      </c>
      <c r="G80" s="65">
        <v>2</v>
      </c>
      <c r="H80" s="13">
        <v>783.7</v>
      </c>
      <c r="I80" s="13">
        <v>730.5</v>
      </c>
      <c r="J80" s="13">
        <v>480.2</v>
      </c>
      <c r="K80" s="14">
        <v>32</v>
      </c>
      <c r="L80" s="13">
        <f>'Прил.2'!C78</f>
        <v>395024.907636</v>
      </c>
      <c r="M80" s="12" t="s">
        <v>190</v>
      </c>
    </row>
    <row r="81" spans="1:13" ht="24.75" customHeight="1">
      <c r="A81" s="62">
        <v>65</v>
      </c>
      <c r="B81" s="63" t="s">
        <v>148</v>
      </c>
      <c r="C81" s="23">
        <v>1975</v>
      </c>
      <c r="D81" s="63"/>
      <c r="E81" s="23" t="s">
        <v>188</v>
      </c>
      <c r="F81" s="23">
        <v>2</v>
      </c>
      <c r="G81" s="65">
        <v>2</v>
      </c>
      <c r="H81" s="13">
        <v>787.1</v>
      </c>
      <c r="I81" s="13">
        <v>736.6</v>
      </c>
      <c r="J81" s="13">
        <v>483.3</v>
      </c>
      <c r="K81" s="14">
        <v>34</v>
      </c>
      <c r="L81" s="13">
        <f>'Прил.2'!C79</f>
        <v>265791.557592</v>
      </c>
      <c r="M81" s="12" t="s">
        <v>190</v>
      </c>
    </row>
    <row r="82" spans="1:13" ht="24.75" customHeight="1">
      <c r="A82" s="62">
        <v>66</v>
      </c>
      <c r="B82" s="63" t="s">
        <v>67</v>
      </c>
      <c r="C82" s="23">
        <v>1974</v>
      </c>
      <c r="D82" s="63"/>
      <c r="E82" s="23" t="s">
        <v>189</v>
      </c>
      <c r="F82" s="23">
        <v>2</v>
      </c>
      <c r="G82" s="65">
        <v>1</v>
      </c>
      <c r="H82" s="13">
        <v>381.8</v>
      </c>
      <c r="I82" s="13">
        <v>344.4</v>
      </c>
      <c r="J82" s="13">
        <v>344.4</v>
      </c>
      <c r="K82" s="14">
        <v>14</v>
      </c>
      <c r="L82" s="13">
        <f>'Прил.2'!C80</f>
        <v>139041.169728</v>
      </c>
      <c r="M82" s="12" t="s">
        <v>190</v>
      </c>
    </row>
    <row r="83" spans="1:13" ht="24.75" customHeight="1">
      <c r="A83" s="62">
        <v>67</v>
      </c>
      <c r="B83" s="63" t="s">
        <v>149</v>
      </c>
      <c r="C83" s="23">
        <v>1969</v>
      </c>
      <c r="D83" s="63"/>
      <c r="E83" s="23" t="s">
        <v>189</v>
      </c>
      <c r="F83" s="23">
        <v>2</v>
      </c>
      <c r="G83" s="65">
        <v>3</v>
      </c>
      <c r="H83" s="13">
        <v>917.1</v>
      </c>
      <c r="I83" s="13">
        <v>821.96</v>
      </c>
      <c r="J83" s="13">
        <v>831.3</v>
      </c>
      <c r="K83" s="14">
        <v>41</v>
      </c>
      <c r="L83" s="13">
        <f>'Прил.2'!C81</f>
        <v>316266.750352</v>
      </c>
      <c r="M83" s="12" t="s">
        <v>190</v>
      </c>
    </row>
    <row r="84" spans="1:13" ht="24.75" customHeight="1">
      <c r="A84" s="62">
        <v>68</v>
      </c>
      <c r="B84" s="63" t="s">
        <v>150</v>
      </c>
      <c r="C84" s="23">
        <v>1985</v>
      </c>
      <c r="D84" s="63"/>
      <c r="E84" s="23" t="s">
        <v>189</v>
      </c>
      <c r="F84" s="23">
        <v>2</v>
      </c>
      <c r="G84" s="65">
        <v>3</v>
      </c>
      <c r="H84" s="13">
        <v>1412.1</v>
      </c>
      <c r="I84" s="13">
        <v>782.5</v>
      </c>
      <c r="J84" s="13">
        <v>451.9</v>
      </c>
      <c r="K84" s="14">
        <v>52</v>
      </c>
      <c r="L84" s="13">
        <f>'Прил.2'!C82</f>
        <v>447992.215092</v>
      </c>
      <c r="M84" s="12" t="s">
        <v>190</v>
      </c>
    </row>
    <row r="85" spans="1:13" ht="24.75" customHeight="1">
      <c r="A85" s="62">
        <v>69</v>
      </c>
      <c r="B85" s="63" t="s">
        <v>151</v>
      </c>
      <c r="C85" s="23">
        <v>1980</v>
      </c>
      <c r="D85" s="63"/>
      <c r="E85" s="23" t="s">
        <v>188</v>
      </c>
      <c r="F85" s="23">
        <v>3</v>
      </c>
      <c r="G85" s="65">
        <v>2</v>
      </c>
      <c r="H85" s="13">
        <v>1236.3</v>
      </c>
      <c r="I85" s="13">
        <v>838.1</v>
      </c>
      <c r="J85" s="13">
        <v>471.5</v>
      </c>
      <c r="K85" s="14">
        <v>36</v>
      </c>
      <c r="L85" s="13">
        <f>'Прил.2'!C83</f>
        <v>341567.206156</v>
      </c>
      <c r="M85" s="12" t="s">
        <v>190</v>
      </c>
    </row>
    <row r="86" spans="1:13" ht="24.75" customHeight="1">
      <c r="A86" s="62">
        <v>70</v>
      </c>
      <c r="B86" s="63" t="s">
        <v>152</v>
      </c>
      <c r="C86" s="23">
        <v>1973</v>
      </c>
      <c r="D86" s="63"/>
      <c r="E86" s="23" t="s">
        <v>189</v>
      </c>
      <c r="F86" s="23">
        <v>3</v>
      </c>
      <c r="G86" s="65">
        <v>3</v>
      </c>
      <c r="H86" s="13">
        <v>2118.8</v>
      </c>
      <c r="I86" s="13">
        <v>885.6</v>
      </c>
      <c r="J86" s="13">
        <v>563</v>
      </c>
      <c r="K86" s="14">
        <v>54</v>
      </c>
      <c r="L86" s="13">
        <f>'Прил.2'!C84</f>
        <v>677997.412792</v>
      </c>
      <c r="M86" s="12" t="s">
        <v>190</v>
      </c>
    </row>
    <row r="87" spans="1:13" ht="24.75" customHeight="1">
      <c r="A87" s="62">
        <v>71</v>
      </c>
      <c r="B87" s="63" t="s">
        <v>153</v>
      </c>
      <c r="C87" s="23">
        <v>1979</v>
      </c>
      <c r="D87" s="63"/>
      <c r="E87" s="23" t="s">
        <v>189</v>
      </c>
      <c r="F87" s="23">
        <v>2</v>
      </c>
      <c r="G87" s="65">
        <v>1</v>
      </c>
      <c r="H87" s="13">
        <v>491.4</v>
      </c>
      <c r="I87" s="13">
        <v>302.6</v>
      </c>
      <c r="J87" s="13">
        <v>177</v>
      </c>
      <c r="K87" s="14">
        <v>21</v>
      </c>
      <c r="L87" s="13">
        <f>'Прил.2'!C85</f>
        <v>150439.905732</v>
      </c>
      <c r="M87" s="12" t="s">
        <v>190</v>
      </c>
    </row>
    <row r="88" spans="1:13" ht="24.75" customHeight="1">
      <c r="A88" s="62">
        <v>72</v>
      </c>
      <c r="B88" s="63" t="s">
        <v>154</v>
      </c>
      <c r="C88" s="23">
        <v>1973</v>
      </c>
      <c r="D88" s="63"/>
      <c r="E88" s="23" t="s">
        <v>189</v>
      </c>
      <c r="F88" s="23">
        <v>2</v>
      </c>
      <c r="G88" s="65">
        <v>1</v>
      </c>
      <c r="H88" s="13">
        <v>386.4</v>
      </c>
      <c r="I88" s="13">
        <v>168.2</v>
      </c>
      <c r="J88" s="13">
        <v>101.6</v>
      </c>
      <c r="K88" s="14">
        <v>36</v>
      </c>
      <c r="L88" s="13">
        <f>'Прил.2'!C86</f>
        <v>81263.527504</v>
      </c>
      <c r="M88" s="12" t="s">
        <v>190</v>
      </c>
    </row>
    <row r="89" spans="1:13" ht="24.75" customHeight="1">
      <c r="A89" s="62">
        <v>73</v>
      </c>
      <c r="B89" s="63" t="s">
        <v>155</v>
      </c>
      <c r="C89" s="23">
        <v>1957</v>
      </c>
      <c r="D89" s="63"/>
      <c r="E89" s="23" t="s">
        <v>189</v>
      </c>
      <c r="F89" s="23">
        <v>2</v>
      </c>
      <c r="G89" s="14">
        <v>3</v>
      </c>
      <c r="H89" s="13">
        <v>1446.6</v>
      </c>
      <c r="I89" s="13">
        <v>875.2</v>
      </c>
      <c r="J89" s="13">
        <v>554.8</v>
      </c>
      <c r="K89" s="14">
        <v>53</v>
      </c>
      <c r="L89" s="13">
        <f>'Прил.2'!C87</f>
        <v>279224.157618</v>
      </c>
      <c r="M89" s="12" t="s">
        <v>190</v>
      </c>
    </row>
    <row r="90" spans="1:13" ht="24.75" customHeight="1">
      <c r="A90" s="62">
        <v>74</v>
      </c>
      <c r="B90" s="63" t="s">
        <v>156</v>
      </c>
      <c r="C90" s="23">
        <v>1972</v>
      </c>
      <c r="D90" s="63"/>
      <c r="E90" s="23" t="s">
        <v>189</v>
      </c>
      <c r="F90" s="23">
        <v>2</v>
      </c>
      <c r="G90" s="14">
        <v>3</v>
      </c>
      <c r="H90" s="13">
        <v>1500.7</v>
      </c>
      <c r="I90" s="13">
        <v>894.6</v>
      </c>
      <c r="J90" s="13">
        <v>567.8</v>
      </c>
      <c r="K90" s="14">
        <v>39</v>
      </c>
      <c r="L90" s="13">
        <f>'Прил.2'!C88</f>
        <v>315782.555834</v>
      </c>
      <c r="M90" s="12" t="s">
        <v>190</v>
      </c>
    </row>
    <row r="91" spans="1:13" ht="24.75" customHeight="1">
      <c r="A91" s="62">
        <v>75</v>
      </c>
      <c r="B91" s="63" t="s">
        <v>157</v>
      </c>
      <c r="C91" s="23">
        <v>1971</v>
      </c>
      <c r="D91" s="63"/>
      <c r="E91" s="23" t="s">
        <v>189</v>
      </c>
      <c r="F91" s="23">
        <v>2</v>
      </c>
      <c r="G91" s="14">
        <v>2</v>
      </c>
      <c r="H91" s="13">
        <v>1242</v>
      </c>
      <c r="I91" s="13">
        <v>767.8</v>
      </c>
      <c r="J91" s="13">
        <v>501.2</v>
      </c>
      <c r="K91" s="14">
        <v>42</v>
      </c>
      <c r="L91" s="13">
        <f>'Прил.2'!C89</f>
        <v>264794.670782</v>
      </c>
      <c r="M91" s="12" t="s">
        <v>190</v>
      </c>
    </row>
    <row r="92" spans="1:13" ht="24.75" customHeight="1">
      <c r="A92" s="62">
        <v>76</v>
      </c>
      <c r="B92" s="63" t="s">
        <v>158</v>
      </c>
      <c r="C92" s="23">
        <v>1968</v>
      </c>
      <c r="D92" s="63"/>
      <c r="E92" s="23" t="s">
        <v>189</v>
      </c>
      <c r="F92" s="23">
        <v>2</v>
      </c>
      <c r="G92" s="14">
        <v>2</v>
      </c>
      <c r="H92" s="13">
        <v>710.3</v>
      </c>
      <c r="I92" s="13">
        <v>623.5</v>
      </c>
      <c r="J92" s="13">
        <v>381.7</v>
      </c>
      <c r="K92" s="14">
        <v>32</v>
      </c>
      <c r="L92" s="13">
        <f>'Прил.2'!C90</f>
        <v>266639.804066</v>
      </c>
      <c r="M92" s="12" t="s">
        <v>190</v>
      </c>
    </row>
    <row r="93" spans="1:13" ht="24.75" customHeight="1">
      <c r="A93" s="62">
        <v>77</v>
      </c>
      <c r="B93" s="63" t="s">
        <v>159</v>
      </c>
      <c r="C93" s="23">
        <v>1969</v>
      </c>
      <c r="D93" s="63"/>
      <c r="E93" s="23" t="s">
        <v>189</v>
      </c>
      <c r="F93" s="23">
        <v>2</v>
      </c>
      <c r="G93" s="14">
        <v>2</v>
      </c>
      <c r="H93" s="13">
        <v>1248.5</v>
      </c>
      <c r="I93" s="13">
        <v>766.6</v>
      </c>
      <c r="J93" s="13">
        <v>490.8</v>
      </c>
      <c r="K93" s="14">
        <v>52</v>
      </c>
      <c r="L93" s="13">
        <f>'Прил.2'!C91</f>
        <v>267032.804066</v>
      </c>
      <c r="M93" s="12" t="s">
        <v>190</v>
      </c>
    </row>
    <row r="94" spans="1:13" ht="24.75" customHeight="1">
      <c r="A94" s="62">
        <v>78</v>
      </c>
      <c r="B94" s="63" t="s">
        <v>77</v>
      </c>
      <c r="C94" s="23">
        <v>1971</v>
      </c>
      <c r="D94" s="63"/>
      <c r="E94" s="23" t="s">
        <v>189</v>
      </c>
      <c r="F94" s="23">
        <v>2</v>
      </c>
      <c r="G94" s="14">
        <v>2</v>
      </c>
      <c r="H94" s="13">
        <v>1160.6</v>
      </c>
      <c r="I94" s="13">
        <v>729.2</v>
      </c>
      <c r="J94" s="13">
        <v>477.4</v>
      </c>
      <c r="K94" s="14">
        <v>47</v>
      </c>
      <c r="L94" s="13">
        <f>'Прил.2'!C92</f>
        <v>136161.3433</v>
      </c>
      <c r="M94" s="12" t="s">
        <v>190</v>
      </c>
    </row>
    <row r="95" spans="1:13" ht="24.75" customHeight="1">
      <c r="A95" s="62">
        <v>79</v>
      </c>
      <c r="B95" s="63" t="s">
        <v>160</v>
      </c>
      <c r="C95" s="23">
        <v>1982</v>
      </c>
      <c r="D95" s="63"/>
      <c r="E95" s="23" t="s">
        <v>189</v>
      </c>
      <c r="F95" s="23">
        <v>3</v>
      </c>
      <c r="G95" s="14">
        <v>2</v>
      </c>
      <c r="H95" s="13">
        <v>1220</v>
      </c>
      <c r="I95" s="13">
        <v>1145.6</v>
      </c>
      <c r="J95" s="13">
        <v>694</v>
      </c>
      <c r="K95" s="14">
        <v>62</v>
      </c>
      <c r="L95" s="13">
        <f>'Прил.2'!C93</f>
        <v>1237173.67604</v>
      </c>
      <c r="M95" s="12" t="s">
        <v>190</v>
      </c>
    </row>
    <row r="96" spans="1:13" ht="24.75" customHeight="1">
      <c r="A96" s="62">
        <v>80</v>
      </c>
      <c r="B96" s="63" t="s">
        <v>161</v>
      </c>
      <c r="C96" s="23">
        <v>1965</v>
      </c>
      <c r="D96" s="63"/>
      <c r="E96" s="23" t="s">
        <v>189</v>
      </c>
      <c r="F96" s="23">
        <v>2</v>
      </c>
      <c r="G96" s="14">
        <v>2</v>
      </c>
      <c r="H96" s="13">
        <v>392.6</v>
      </c>
      <c r="I96" s="13">
        <v>392.6</v>
      </c>
      <c r="J96" s="13">
        <v>250.1</v>
      </c>
      <c r="K96" s="14">
        <v>24</v>
      </c>
      <c r="L96" s="13">
        <f>'Прил.2'!C94</f>
        <v>1181861.401964</v>
      </c>
      <c r="M96" s="12" t="s">
        <v>190</v>
      </c>
    </row>
    <row r="97" spans="1:13" ht="24.75" customHeight="1">
      <c r="A97" s="62">
        <v>81</v>
      </c>
      <c r="B97" s="63" t="s">
        <v>162</v>
      </c>
      <c r="C97" s="23">
        <v>1965</v>
      </c>
      <c r="D97" s="63"/>
      <c r="E97" s="23" t="s">
        <v>189</v>
      </c>
      <c r="F97" s="23">
        <v>2</v>
      </c>
      <c r="G97" s="14">
        <v>2</v>
      </c>
      <c r="H97" s="13">
        <v>439.8</v>
      </c>
      <c r="I97" s="13">
        <v>392.2</v>
      </c>
      <c r="J97" s="13">
        <v>258.8</v>
      </c>
      <c r="K97" s="14">
        <v>22</v>
      </c>
      <c r="L97" s="13">
        <f>'Прил.2'!C95</f>
        <v>214410.93802</v>
      </c>
      <c r="M97" s="12" t="s">
        <v>190</v>
      </c>
    </row>
    <row r="98" spans="1:13" ht="24.75" customHeight="1">
      <c r="A98" s="62">
        <v>82</v>
      </c>
      <c r="B98" s="63" t="s">
        <v>163</v>
      </c>
      <c r="C98" s="23">
        <v>1966</v>
      </c>
      <c r="D98" s="63"/>
      <c r="E98" s="23" t="s">
        <v>189</v>
      </c>
      <c r="F98" s="23">
        <v>2</v>
      </c>
      <c r="G98" s="14">
        <v>2</v>
      </c>
      <c r="H98" s="13">
        <v>1039.6</v>
      </c>
      <c r="I98" s="13">
        <v>630</v>
      </c>
      <c r="J98" s="13">
        <v>415.6</v>
      </c>
      <c r="K98" s="14">
        <v>48</v>
      </c>
      <c r="L98" s="13">
        <f>'Прил.2'!C96</f>
        <v>501420.5835339999</v>
      </c>
      <c r="M98" s="12" t="s">
        <v>190</v>
      </c>
    </row>
    <row r="99" spans="1:13" ht="24.75" customHeight="1">
      <c r="A99" s="62">
        <v>83</v>
      </c>
      <c r="B99" s="63" t="s">
        <v>68</v>
      </c>
      <c r="C99" s="23">
        <v>1965</v>
      </c>
      <c r="D99" s="63"/>
      <c r="E99" s="23" t="s">
        <v>189</v>
      </c>
      <c r="F99" s="23">
        <v>2</v>
      </c>
      <c r="G99" s="14">
        <v>2</v>
      </c>
      <c r="H99" s="13">
        <v>2067.3</v>
      </c>
      <c r="I99" s="13">
        <v>1305.8</v>
      </c>
      <c r="J99" s="13">
        <v>817.8</v>
      </c>
      <c r="K99" s="14">
        <v>25</v>
      </c>
      <c r="L99" s="13">
        <f>'Прил.2'!C97</f>
        <v>336979.624048</v>
      </c>
      <c r="M99" s="12" t="s">
        <v>190</v>
      </c>
    </row>
    <row r="100" spans="1:13" ht="24.75" customHeight="1">
      <c r="A100" s="62">
        <v>84</v>
      </c>
      <c r="B100" s="63" t="s">
        <v>69</v>
      </c>
      <c r="C100" s="23">
        <v>1966</v>
      </c>
      <c r="D100" s="63"/>
      <c r="E100" s="23" t="s">
        <v>189</v>
      </c>
      <c r="F100" s="23">
        <v>2</v>
      </c>
      <c r="G100" s="14">
        <v>2</v>
      </c>
      <c r="H100" s="13">
        <v>2067.3</v>
      </c>
      <c r="I100" s="13">
        <v>1305.8</v>
      </c>
      <c r="J100" s="13">
        <v>817.8</v>
      </c>
      <c r="K100" s="14">
        <v>29</v>
      </c>
      <c r="L100" s="13">
        <f>'Прил.2'!C98</f>
        <v>336979.624048</v>
      </c>
      <c r="M100" s="12" t="s">
        <v>190</v>
      </c>
    </row>
    <row r="101" spans="1:13" ht="24.75" customHeight="1">
      <c r="A101" s="62">
        <v>85</v>
      </c>
      <c r="B101" s="63" t="s">
        <v>70</v>
      </c>
      <c r="C101" s="23">
        <v>1970</v>
      </c>
      <c r="D101" s="63"/>
      <c r="E101" s="23" t="s">
        <v>189</v>
      </c>
      <c r="F101" s="23">
        <v>2</v>
      </c>
      <c r="G101" s="14">
        <v>2</v>
      </c>
      <c r="H101" s="13">
        <v>724.1</v>
      </c>
      <c r="I101" s="13">
        <v>724.1</v>
      </c>
      <c r="J101" s="13">
        <v>651.69</v>
      </c>
      <c r="K101" s="14">
        <v>26</v>
      </c>
      <c r="L101" s="13">
        <f>'Прил.2'!C99</f>
        <v>608816.4175480001</v>
      </c>
      <c r="M101" s="12" t="s">
        <v>190</v>
      </c>
    </row>
    <row r="102" spans="1:13" ht="24.75" customHeight="1">
      <c r="A102" s="62">
        <v>86</v>
      </c>
      <c r="B102" s="63" t="s">
        <v>164</v>
      </c>
      <c r="C102" s="23">
        <v>1970</v>
      </c>
      <c r="D102" s="63"/>
      <c r="E102" s="23" t="s">
        <v>189</v>
      </c>
      <c r="F102" s="23">
        <v>2</v>
      </c>
      <c r="G102" s="14">
        <v>2</v>
      </c>
      <c r="H102" s="13">
        <v>781.8</v>
      </c>
      <c r="I102" s="13">
        <v>781.8</v>
      </c>
      <c r="J102" s="13">
        <v>703.62</v>
      </c>
      <c r="K102" s="14">
        <v>26</v>
      </c>
      <c r="L102" s="13">
        <f>'Прил.2'!C100</f>
        <v>267307.942176</v>
      </c>
      <c r="M102" s="12" t="s">
        <v>190</v>
      </c>
    </row>
    <row r="103" spans="1:13" ht="24.75" customHeight="1">
      <c r="A103" s="62">
        <v>87</v>
      </c>
      <c r="B103" s="63" t="s">
        <v>165</v>
      </c>
      <c r="C103" s="23">
        <v>1977</v>
      </c>
      <c r="D103" s="63"/>
      <c r="E103" s="23" t="s">
        <v>189</v>
      </c>
      <c r="F103" s="23">
        <v>2</v>
      </c>
      <c r="G103" s="14">
        <v>2</v>
      </c>
      <c r="H103" s="13">
        <v>1614.7</v>
      </c>
      <c r="I103" s="13">
        <v>929.8</v>
      </c>
      <c r="J103" s="13">
        <v>518.3</v>
      </c>
      <c r="K103" s="14">
        <v>42</v>
      </c>
      <c r="L103" s="13">
        <f>'Прил.2'!C101</f>
        <v>506932.77138999995</v>
      </c>
      <c r="M103" s="12" t="s">
        <v>190</v>
      </c>
    </row>
    <row r="104" spans="1:13" ht="24.75" customHeight="1">
      <c r="A104" s="62">
        <v>88</v>
      </c>
      <c r="B104" s="63" t="s">
        <v>78</v>
      </c>
      <c r="C104" s="23">
        <v>1966</v>
      </c>
      <c r="D104" s="63"/>
      <c r="E104" s="23" t="s">
        <v>189</v>
      </c>
      <c r="F104" s="23">
        <v>2</v>
      </c>
      <c r="G104" s="14">
        <v>2</v>
      </c>
      <c r="H104" s="13">
        <v>627.4</v>
      </c>
      <c r="I104" s="13">
        <v>627.4</v>
      </c>
      <c r="J104" s="13">
        <v>413.2</v>
      </c>
      <c r="K104" s="14">
        <v>22</v>
      </c>
      <c r="L104" s="13">
        <f>'Прил.2'!C102</f>
        <v>172048.82491999998</v>
      </c>
      <c r="M104" s="12" t="s">
        <v>190</v>
      </c>
    </row>
    <row r="105" spans="1:13" ht="24.75" customHeight="1">
      <c r="A105" s="62">
        <v>89</v>
      </c>
      <c r="B105" s="63" t="s">
        <v>166</v>
      </c>
      <c r="C105" s="23">
        <v>1965</v>
      </c>
      <c r="D105" s="63"/>
      <c r="E105" s="23" t="s">
        <v>189</v>
      </c>
      <c r="F105" s="23">
        <v>2</v>
      </c>
      <c r="G105" s="14">
        <v>2</v>
      </c>
      <c r="H105" s="13">
        <v>389.9</v>
      </c>
      <c r="I105" s="13">
        <v>344</v>
      </c>
      <c r="J105" s="13">
        <v>220.7</v>
      </c>
      <c r="K105" s="14">
        <v>18</v>
      </c>
      <c r="L105" s="13">
        <f>'Прил.2'!C103</f>
        <v>190997.83487</v>
      </c>
      <c r="M105" s="12" t="s">
        <v>190</v>
      </c>
    </row>
    <row r="106" spans="1:13" ht="24.75" customHeight="1">
      <c r="A106" s="62">
        <v>90</v>
      </c>
      <c r="B106" s="63" t="s">
        <v>167</v>
      </c>
      <c r="C106" s="23">
        <v>1966</v>
      </c>
      <c r="D106" s="63"/>
      <c r="E106" s="23" t="s">
        <v>189</v>
      </c>
      <c r="F106" s="23">
        <v>2</v>
      </c>
      <c r="G106" s="14">
        <v>2</v>
      </c>
      <c r="H106" s="13">
        <v>385.9</v>
      </c>
      <c r="I106" s="13">
        <v>351.5</v>
      </c>
      <c r="J106" s="13">
        <v>221.2</v>
      </c>
      <c r="K106" s="14">
        <v>20</v>
      </c>
      <c r="L106" s="13">
        <f>'Прил.2'!C104</f>
        <v>1412252.0068700002</v>
      </c>
      <c r="M106" s="12" t="s">
        <v>190</v>
      </c>
    </row>
    <row r="107" spans="1:13" ht="24.75" customHeight="1">
      <c r="A107" s="62">
        <v>91</v>
      </c>
      <c r="B107" s="63" t="s">
        <v>168</v>
      </c>
      <c r="C107" s="23">
        <v>1966</v>
      </c>
      <c r="D107" s="63"/>
      <c r="E107" s="23" t="s">
        <v>189</v>
      </c>
      <c r="F107" s="23">
        <v>2</v>
      </c>
      <c r="G107" s="14">
        <v>2</v>
      </c>
      <c r="H107" s="13">
        <v>643.1</v>
      </c>
      <c r="I107" s="13">
        <v>642.6</v>
      </c>
      <c r="J107" s="13">
        <v>642.6</v>
      </c>
      <c r="K107" s="14">
        <v>28</v>
      </c>
      <c r="L107" s="13">
        <f>'Прил.2'!C105</f>
        <v>500281.890274</v>
      </c>
      <c r="M107" s="12" t="s">
        <v>190</v>
      </c>
    </row>
    <row r="108" spans="1:13" ht="24.75" customHeight="1">
      <c r="A108" s="62">
        <v>92</v>
      </c>
      <c r="B108" s="63" t="s">
        <v>169</v>
      </c>
      <c r="C108" s="23">
        <v>1969</v>
      </c>
      <c r="D108" s="63"/>
      <c r="E108" s="23" t="s">
        <v>189</v>
      </c>
      <c r="F108" s="23">
        <v>2</v>
      </c>
      <c r="G108" s="14">
        <v>2</v>
      </c>
      <c r="H108" s="13">
        <v>664.2</v>
      </c>
      <c r="I108" s="13">
        <v>617.9</v>
      </c>
      <c r="J108" s="13">
        <v>393</v>
      </c>
      <c r="K108" s="14">
        <v>24</v>
      </c>
      <c r="L108" s="13">
        <f>'Прил.2'!C106</f>
        <v>329080.073212</v>
      </c>
      <c r="M108" s="12" t="s">
        <v>190</v>
      </c>
    </row>
    <row r="109" spans="1:13" ht="24.75" customHeight="1">
      <c r="A109" s="62">
        <v>93</v>
      </c>
      <c r="B109" s="63" t="s">
        <v>71</v>
      </c>
      <c r="C109" s="23">
        <v>1960</v>
      </c>
      <c r="D109" s="63"/>
      <c r="E109" s="23" t="s">
        <v>189</v>
      </c>
      <c r="F109" s="23">
        <v>2</v>
      </c>
      <c r="G109" s="14">
        <v>2</v>
      </c>
      <c r="H109" s="13">
        <v>770.1</v>
      </c>
      <c r="I109" s="13">
        <v>711.5</v>
      </c>
      <c r="J109" s="13">
        <v>463.5</v>
      </c>
      <c r="K109" s="14">
        <v>31</v>
      </c>
      <c r="L109" s="13">
        <f>'Прил.2'!C107</f>
        <v>1771138.77641</v>
      </c>
      <c r="M109" s="12" t="s">
        <v>190</v>
      </c>
    </row>
    <row r="110" spans="1:13" ht="24.75" customHeight="1">
      <c r="A110" s="62">
        <v>94</v>
      </c>
      <c r="B110" s="63" t="s">
        <v>170</v>
      </c>
      <c r="C110" s="23">
        <v>1962</v>
      </c>
      <c r="D110" s="63"/>
      <c r="E110" s="23" t="s">
        <v>189</v>
      </c>
      <c r="F110" s="23">
        <v>2</v>
      </c>
      <c r="G110" s="14">
        <v>1</v>
      </c>
      <c r="H110" s="13">
        <v>604.4</v>
      </c>
      <c r="I110" s="13">
        <v>368.8</v>
      </c>
      <c r="J110" s="13">
        <v>233.1</v>
      </c>
      <c r="K110" s="14">
        <v>12</v>
      </c>
      <c r="L110" s="13">
        <f>'Прил.2'!C108</f>
        <v>1613869.072896</v>
      </c>
      <c r="M110" s="12" t="s">
        <v>190</v>
      </c>
    </row>
    <row r="111" spans="1:13" ht="24.75" customHeight="1">
      <c r="A111" s="62">
        <v>95</v>
      </c>
      <c r="B111" s="63" t="s">
        <v>171</v>
      </c>
      <c r="C111" s="23">
        <v>1965</v>
      </c>
      <c r="D111" s="63"/>
      <c r="E111" s="23" t="s">
        <v>189</v>
      </c>
      <c r="F111" s="23">
        <v>2</v>
      </c>
      <c r="G111" s="14">
        <v>2</v>
      </c>
      <c r="H111" s="13">
        <v>800.3</v>
      </c>
      <c r="I111" s="13">
        <v>736.7</v>
      </c>
      <c r="J111" s="13">
        <v>461.3</v>
      </c>
      <c r="K111" s="14">
        <v>31</v>
      </c>
      <c r="L111" s="13">
        <f>'Прил.2'!C109</f>
        <v>1844330.342486</v>
      </c>
      <c r="M111" s="12" t="s">
        <v>190</v>
      </c>
    </row>
    <row r="112" spans="1:13" ht="24.75" customHeight="1">
      <c r="A112" s="62">
        <v>96</v>
      </c>
      <c r="B112" s="63" t="s">
        <v>172</v>
      </c>
      <c r="C112" s="23">
        <v>1977</v>
      </c>
      <c r="D112" s="63"/>
      <c r="E112" s="23" t="s">
        <v>189</v>
      </c>
      <c r="F112" s="23">
        <v>2</v>
      </c>
      <c r="G112" s="14">
        <v>3</v>
      </c>
      <c r="H112" s="13">
        <v>1458.5</v>
      </c>
      <c r="I112" s="13">
        <v>881.7</v>
      </c>
      <c r="J112" s="13">
        <v>495.4</v>
      </c>
      <c r="K112" s="14">
        <v>42</v>
      </c>
      <c r="L112" s="13">
        <f>'Прил.2'!C110</f>
        <v>2733419.592736</v>
      </c>
      <c r="M112" s="12" t="s">
        <v>190</v>
      </c>
    </row>
    <row r="113" spans="1:13" ht="24.75" customHeight="1">
      <c r="A113" s="62">
        <v>97</v>
      </c>
      <c r="B113" s="63" t="s">
        <v>173</v>
      </c>
      <c r="C113" s="23">
        <v>1973</v>
      </c>
      <c r="D113" s="63"/>
      <c r="E113" s="23" t="s">
        <v>188</v>
      </c>
      <c r="F113" s="23">
        <v>2</v>
      </c>
      <c r="G113" s="14">
        <v>2</v>
      </c>
      <c r="H113" s="13">
        <v>1203.4</v>
      </c>
      <c r="I113" s="13">
        <v>745</v>
      </c>
      <c r="J113" s="13">
        <v>478.4</v>
      </c>
      <c r="K113" s="14">
        <v>38</v>
      </c>
      <c r="L113" s="13">
        <f>'Прил.2'!C111</f>
        <v>378305.990014</v>
      </c>
      <c r="M113" s="12" t="s">
        <v>190</v>
      </c>
    </row>
    <row r="114" spans="1:13" ht="24.75" customHeight="1">
      <c r="A114" s="62">
        <v>98</v>
      </c>
      <c r="B114" s="63" t="s">
        <v>185</v>
      </c>
      <c r="C114" s="23">
        <v>1973</v>
      </c>
      <c r="D114" s="63"/>
      <c r="E114" s="23" t="s">
        <v>189</v>
      </c>
      <c r="F114" s="23">
        <v>2</v>
      </c>
      <c r="G114" s="14">
        <v>1</v>
      </c>
      <c r="H114" s="13">
        <v>611.1</v>
      </c>
      <c r="I114" s="13">
        <v>368.5</v>
      </c>
      <c r="J114" s="13">
        <v>221</v>
      </c>
      <c r="K114" s="14">
        <v>19</v>
      </c>
      <c r="L114" s="13">
        <f>'Прил.2'!C112</f>
        <v>725421.7774879999</v>
      </c>
      <c r="M114" s="12" t="s">
        <v>190</v>
      </c>
    </row>
    <row r="115" spans="1:13" ht="24.75" customHeight="1">
      <c r="A115" s="62">
        <v>99</v>
      </c>
      <c r="B115" s="63" t="s">
        <v>174</v>
      </c>
      <c r="C115" s="23">
        <v>1970</v>
      </c>
      <c r="D115" s="63"/>
      <c r="E115" s="23" t="s">
        <v>189</v>
      </c>
      <c r="F115" s="23">
        <v>2</v>
      </c>
      <c r="G115" s="14">
        <v>2</v>
      </c>
      <c r="H115" s="13">
        <v>773.9</v>
      </c>
      <c r="I115" s="13">
        <v>713.1</v>
      </c>
      <c r="J115" s="13">
        <v>457.8</v>
      </c>
      <c r="K115" s="14">
        <v>26</v>
      </c>
      <c r="L115" s="13">
        <f>'Прил.2'!C113</f>
        <v>374631.708342</v>
      </c>
      <c r="M115" s="12" t="s">
        <v>190</v>
      </c>
    </row>
    <row r="116" spans="1:13" ht="24.75" customHeight="1">
      <c r="A116" s="62">
        <v>100</v>
      </c>
      <c r="B116" s="63" t="s">
        <v>72</v>
      </c>
      <c r="C116" s="23"/>
      <c r="D116" s="63"/>
      <c r="E116" s="23" t="s">
        <v>189</v>
      </c>
      <c r="F116" s="23">
        <v>2</v>
      </c>
      <c r="G116" s="14">
        <v>3</v>
      </c>
      <c r="H116" s="13">
        <v>902.1</v>
      </c>
      <c r="I116" s="13">
        <v>814.2</v>
      </c>
      <c r="J116" s="13">
        <v>814.2</v>
      </c>
      <c r="K116" s="14">
        <v>46</v>
      </c>
      <c r="L116" s="13">
        <f>'Прил.2'!C114</f>
        <v>719896.706926</v>
      </c>
      <c r="M116" s="12" t="s">
        <v>190</v>
      </c>
    </row>
    <row r="117" spans="1:13" ht="24.75" customHeight="1">
      <c r="A117" s="62">
        <v>101</v>
      </c>
      <c r="B117" s="63" t="s">
        <v>175</v>
      </c>
      <c r="C117" s="23">
        <v>1973</v>
      </c>
      <c r="D117" s="63"/>
      <c r="E117" s="23" t="s">
        <v>189</v>
      </c>
      <c r="F117" s="23">
        <v>2</v>
      </c>
      <c r="G117" s="14">
        <v>3</v>
      </c>
      <c r="H117" s="13">
        <v>1000</v>
      </c>
      <c r="I117" s="13">
        <v>917.1</v>
      </c>
      <c r="J117" s="13">
        <v>586.6</v>
      </c>
      <c r="K117" s="14">
        <v>38</v>
      </c>
      <c r="L117" s="13">
        <f>'Прил.2'!C115</f>
        <v>315089.252</v>
      </c>
      <c r="M117" s="12" t="s">
        <v>190</v>
      </c>
    </row>
    <row r="118" spans="1:13" ht="24.75" customHeight="1">
      <c r="A118" s="62">
        <v>102</v>
      </c>
      <c r="B118" s="63" t="s">
        <v>73</v>
      </c>
      <c r="C118" s="23">
        <v>1978</v>
      </c>
      <c r="D118" s="63"/>
      <c r="E118" s="23" t="s">
        <v>189</v>
      </c>
      <c r="F118" s="23">
        <v>2</v>
      </c>
      <c r="G118" s="14">
        <v>1</v>
      </c>
      <c r="H118" s="13">
        <v>501.2</v>
      </c>
      <c r="I118" s="13">
        <v>452.8</v>
      </c>
      <c r="J118" s="13">
        <v>335.3</v>
      </c>
      <c r="K118" s="14">
        <v>50</v>
      </c>
      <c r="L118" s="13">
        <f>'Прил.2'!C116</f>
        <v>1017711.81</v>
      </c>
      <c r="M118" s="12" t="s">
        <v>190</v>
      </c>
    </row>
    <row r="119" spans="1:13" ht="24.75" customHeight="1">
      <c r="A119" s="62">
        <v>103</v>
      </c>
      <c r="B119" s="63" t="s">
        <v>176</v>
      </c>
      <c r="C119" s="23">
        <v>1968</v>
      </c>
      <c r="D119" s="63"/>
      <c r="E119" s="23" t="s">
        <v>189</v>
      </c>
      <c r="F119" s="23">
        <v>2</v>
      </c>
      <c r="G119" s="14">
        <v>2</v>
      </c>
      <c r="H119" s="13">
        <v>1163.5</v>
      </c>
      <c r="I119" s="13">
        <v>711.9</v>
      </c>
      <c r="J119" s="13">
        <v>461</v>
      </c>
      <c r="K119" s="14">
        <v>35</v>
      </c>
      <c r="L119" s="13">
        <f>'Прил.2'!C117</f>
        <v>564334.84439</v>
      </c>
      <c r="M119" s="12" t="s">
        <v>190</v>
      </c>
    </row>
    <row r="120" spans="1:13" ht="24.75" customHeight="1">
      <c r="A120" s="62">
        <v>104</v>
      </c>
      <c r="B120" s="63" t="s">
        <v>74</v>
      </c>
      <c r="C120" s="23">
        <v>1962</v>
      </c>
      <c r="D120" s="63"/>
      <c r="E120" s="23" t="s">
        <v>189</v>
      </c>
      <c r="F120" s="23">
        <v>2</v>
      </c>
      <c r="G120" s="14">
        <v>2</v>
      </c>
      <c r="H120" s="13">
        <v>719</v>
      </c>
      <c r="I120" s="20">
        <v>719</v>
      </c>
      <c r="J120" s="13">
        <v>458.16</v>
      </c>
      <c r="K120" s="14">
        <v>25</v>
      </c>
      <c r="L120" s="13">
        <f>'Прил.2'!C118</f>
        <v>1210277.795858</v>
      </c>
      <c r="M120" s="12" t="s">
        <v>190</v>
      </c>
    </row>
    <row r="121" spans="1:13" ht="24.75" customHeight="1">
      <c r="A121" s="62">
        <v>105</v>
      </c>
      <c r="B121" s="63" t="s">
        <v>177</v>
      </c>
      <c r="C121" s="23">
        <v>1965</v>
      </c>
      <c r="D121" s="63"/>
      <c r="E121" s="23" t="s">
        <v>188</v>
      </c>
      <c r="F121" s="23">
        <v>5</v>
      </c>
      <c r="G121" s="14">
        <v>3</v>
      </c>
      <c r="H121" s="13">
        <v>3333</v>
      </c>
      <c r="I121" s="13">
        <v>2548.6</v>
      </c>
      <c r="J121" s="13">
        <v>1628.2</v>
      </c>
      <c r="K121" s="14">
        <v>107</v>
      </c>
      <c r="L121" s="13">
        <f>'Прил.2'!C119</f>
        <v>1047246.595916</v>
      </c>
      <c r="M121" s="12" t="s">
        <v>190</v>
      </c>
    </row>
    <row r="122" spans="1:13" ht="24.75" customHeight="1">
      <c r="A122" s="62">
        <v>106</v>
      </c>
      <c r="B122" s="63" t="s">
        <v>178</v>
      </c>
      <c r="C122" s="23">
        <v>1982</v>
      </c>
      <c r="D122" s="63"/>
      <c r="E122" s="23" t="s">
        <v>189</v>
      </c>
      <c r="F122" s="23">
        <v>2</v>
      </c>
      <c r="G122" s="14">
        <v>3</v>
      </c>
      <c r="H122" s="13">
        <v>1421.6</v>
      </c>
      <c r="I122" s="13">
        <v>857.4</v>
      </c>
      <c r="J122" s="13">
        <v>493.9</v>
      </c>
      <c r="K122" s="14">
        <v>34</v>
      </c>
      <c r="L122" s="13">
        <f>'Прил.2'!C120</f>
        <v>449490.171486</v>
      </c>
      <c r="M122" s="12" t="s">
        <v>190</v>
      </c>
    </row>
    <row r="123" spans="1:13" ht="24.75" customHeight="1">
      <c r="A123" s="62">
        <v>107</v>
      </c>
      <c r="B123" s="63" t="s">
        <v>179</v>
      </c>
      <c r="C123" s="23">
        <v>1965</v>
      </c>
      <c r="D123" s="63"/>
      <c r="E123" s="23" t="s">
        <v>188</v>
      </c>
      <c r="F123" s="23">
        <v>5</v>
      </c>
      <c r="G123" s="14">
        <v>3</v>
      </c>
      <c r="H123" s="13">
        <v>3328.8</v>
      </c>
      <c r="I123" s="13">
        <v>2587.2</v>
      </c>
      <c r="J123" s="13">
        <v>1641.5</v>
      </c>
      <c r="K123" s="14">
        <v>144</v>
      </c>
      <c r="L123" s="13">
        <f>'Прил.2'!C121</f>
        <v>1045933.116372</v>
      </c>
      <c r="M123" s="12" t="s">
        <v>190</v>
      </c>
    </row>
    <row r="124" spans="1:13" ht="24.75" customHeight="1">
      <c r="A124" s="62">
        <v>108</v>
      </c>
      <c r="B124" s="63" t="s">
        <v>180</v>
      </c>
      <c r="C124" s="23">
        <v>1966</v>
      </c>
      <c r="D124" s="63"/>
      <c r="E124" s="23" t="s">
        <v>188</v>
      </c>
      <c r="F124" s="23">
        <v>5</v>
      </c>
      <c r="G124" s="14">
        <v>3</v>
      </c>
      <c r="H124" s="13">
        <v>3340.8</v>
      </c>
      <c r="I124" s="13">
        <v>2601.1</v>
      </c>
      <c r="J124" s="13">
        <v>1665.6</v>
      </c>
      <c r="K124" s="14">
        <v>140</v>
      </c>
      <c r="L124" s="13">
        <f>'Прил.2'!C122</f>
        <v>1049685.903396</v>
      </c>
      <c r="M124" s="12" t="s">
        <v>190</v>
      </c>
    </row>
    <row r="125" spans="1:13" ht="24.75" customHeight="1">
      <c r="A125" s="62">
        <v>109</v>
      </c>
      <c r="B125" s="63" t="s">
        <v>181</v>
      </c>
      <c r="C125" s="23">
        <v>1965</v>
      </c>
      <c r="D125" s="63"/>
      <c r="E125" s="23" t="s">
        <v>188</v>
      </c>
      <c r="F125" s="23">
        <v>5</v>
      </c>
      <c r="G125" s="14">
        <v>3</v>
      </c>
      <c r="H125" s="13">
        <v>3335.4</v>
      </c>
      <c r="I125" s="13">
        <v>2552.4</v>
      </c>
      <c r="J125" s="13">
        <v>1632</v>
      </c>
      <c r="K125" s="14">
        <v>117</v>
      </c>
      <c r="L125" s="13">
        <f>'Прил.2'!C123</f>
        <v>1052907.151278</v>
      </c>
      <c r="M125" s="12" t="s">
        <v>190</v>
      </c>
    </row>
    <row r="126" spans="1:13" ht="24.75" customHeight="1">
      <c r="A126" s="62">
        <v>110</v>
      </c>
      <c r="B126" s="63" t="s">
        <v>182</v>
      </c>
      <c r="C126" s="23">
        <v>1964</v>
      </c>
      <c r="D126" s="63"/>
      <c r="E126" s="23" t="s">
        <v>188</v>
      </c>
      <c r="F126" s="23">
        <v>5</v>
      </c>
      <c r="G126" s="14">
        <v>3</v>
      </c>
      <c r="H126" s="13">
        <v>3357.8</v>
      </c>
      <c r="I126" s="13">
        <v>2618.1</v>
      </c>
      <c r="J126" s="13">
        <v>1674.3</v>
      </c>
      <c r="K126" s="14">
        <v>137</v>
      </c>
      <c r="L126" s="13">
        <f>'Прил.2'!C124</f>
        <v>1055002.3516799998</v>
      </c>
      <c r="M126" s="12" t="s">
        <v>190</v>
      </c>
    </row>
    <row r="127" spans="1:13" ht="24.75" customHeight="1">
      <c r="A127" s="62">
        <v>111</v>
      </c>
      <c r="B127" s="63" t="s">
        <v>183</v>
      </c>
      <c r="C127" s="23">
        <v>1975</v>
      </c>
      <c r="D127" s="63"/>
      <c r="E127" s="23" t="s">
        <v>189</v>
      </c>
      <c r="F127" s="23">
        <v>2</v>
      </c>
      <c r="G127" s="14">
        <v>3</v>
      </c>
      <c r="H127" s="13">
        <v>967</v>
      </c>
      <c r="I127" s="13">
        <v>882.6</v>
      </c>
      <c r="J127" s="13">
        <v>566.7</v>
      </c>
      <c r="K127" s="14">
        <v>49</v>
      </c>
      <c r="L127" s="13">
        <f>'Прил.2'!C125</f>
        <v>307322.087684</v>
      </c>
      <c r="M127" s="12" t="s">
        <v>190</v>
      </c>
    </row>
    <row r="128" spans="1:13" ht="24.75" customHeight="1">
      <c r="A128" s="88" t="s">
        <v>186</v>
      </c>
      <c r="B128" s="89"/>
      <c r="C128" s="89"/>
      <c r="D128" s="89"/>
      <c r="E128" s="89"/>
      <c r="F128" s="89"/>
      <c r="G128" s="90"/>
      <c r="H128" s="30">
        <f>SUM(H17:H127)</f>
        <v>122099.20000000004</v>
      </c>
      <c r="I128" s="30">
        <f>SUM(I17:I127)</f>
        <v>91549.26000000001</v>
      </c>
      <c r="J128" s="30">
        <f>SUM(J17:J127)</f>
        <v>61072.17000000002</v>
      </c>
      <c r="K128" s="58">
        <f>SUM(K17:K127)</f>
        <v>4629</v>
      </c>
      <c r="L128" s="30">
        <f>SUM(L17:L127)</f>
        <v>51583117.56136799</v>
      </c>
      <c r="M128" s="12"/>
    </row>
    <row r="130" ht="18.75">
      <c r="D130" s="18"/>
    </row>
    <row r="131" ht="18.75">
      <c r="D131" s="18"/>
    </row>
    <row r="132" ht="18.75">
      <c r="D132" s="18"/>
    </row>
  </sheetData>
  <sheetProtection/>
  <mergeCells count="15">
    <mergeCell ref="A128:G128"/>
    <mergeCell ref="F13:F15"/>
    <mergeCell ref="C13:D13"/>
    <mergeCell ref="I13:J13"/>
    <mergeCell ref="E13:E15"/>
    <mergeCell ref="J2:M2"/>
    <mergeCell ref="G13:G15"/>
    <mergeCell ref="H13:H14"/>
    <mergeCell ref="K13:K14"/>
    <mergeCell ref="A10:M10"/>
    <mergeCell ref="M13:M15"/>
    <mergeCell ref="A13:A15"/>
    <mergeCell ref="B13:B15"/>
    <mergeCell ref="C14:C15"/>
    <mergeCell ref="D14:D15"/>
  </mergeCells>
  <printOptions/>
  <pageMargins left="0.984251968503937" right="0.11811023622047245" top="0.5511811023622047" bottom="0.35433070866141736" header="0.31496062992125984" footer="0.31496062992125984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6"/>
  <sheetViews>
    <sheetView view="pageBreakPreview" zoomScale="20" zoomScaleNormal="60" zoomScaleSheetLayoutView="20" zoomScalePageLayoutView="0" workbookViewId="0" topLeftCell="C1">
      <pane ySplit="13" topLeftCell="A116" activePane="bottomLeft" state="frozen"/>
      <selection pane="topLeft" activeCell="A1" sqref="A1"/>
      <selection pane="bottomLeft" activeCell="D120" sqref="D120"/>
    </sheetView>
  </sheetViews>
  <sheetFormatPr defaultColWidth="9.140625" defaultRowHeight="12.75"/>
  <cols>
    <col min="1" max="1" width="13.28125" style="7" customWidth="1"/>
    <col min="2" max="2" width="90.7109375" style="8" customWidth="1"/>
    <col min="3" max="3" width="37.00390625" style="5" customWidth="1"/>
    <col min="4" max="4" width="42.8515625" style="6" customWidth="1"/>
    <col min="5" max="5" width="30.421875" style="6" customWidth="1"/>
    <col min="6" max="6" width="30.140625" style="6" customWidth="1"/>
    <col min="7" max="7" width="29.140625" style="6" customWidth="1"/>
    <col min="8" max="8" width="31.00390625" style="6" customWidth="1"/>
    <col min="9" max="9" width="29.421875" style="6" bestFit="1" customWidth="1"/>
    <col min="10" max="10" width="29.57421875" style="5" customWidth="1"/>
    <col min="11" max="11" width="16.421875" style="9" customWidth="1"/>
    <col min="12" max="12" width="16.28125" style="5" customWidth="1"/>
    <col min="13" max="13" width="19.421875" style="6" customWidth="1"/>
    <col min="14" max="14" width="32.00390625" style="6" bestFit="1" customWidth="1"/>
    <col min="15" max="15" width="20.140625" style="6" bestFit="1" customWidth="1"/>
    <col min="16" max="16" width="25.57421875" style="6" bestFit="1" customWidth="1"/>
    <col min="17" max="17" width="22.7109375" style="6" bestFit="1" customWidth="1"/>
    <col min="18" max="18" width="25.140625" style="6" customWidth="1"/>
    <col min="19" max="19" width="20.140625" style="6" bestFit="1" customWidth="1"/>
    <col min="20" max="20" width="29.421875" style="6" bestFit="1" customWidth="1"/>
    <col min="21" max="21" width="26.28125" style="6" customWidth="1"/>
    <col min="22" max="22" width="28.7109375" style="6" customWidth="1"/>
    <col min="23" max="23" width="21.140625" style="6" customWidth="1"/>
    <col min="24" max="24" width="28.00390625" style="2" customWidth="1"/>
    <col min="25" max="25" width="34.00390625" style="2" customWidth="1"/>
    <col min="26" max="26" width="30.00390625" style="2" customWidth="1"/>
    <col min="27" max="30" width="25.57421875" style="2" bestFit="1" customWidth="1"/>
    <col min="31" max="31" width="27.00390625" style="2" customWidth="1"/>
    <col min="32" max="32" width="16.57421875" style="2" customWidth="1"/>
    <col min="33" max="33" width="29.421875" style="2" bestFit="1" customWidth="1"/>
    <col min="34" max="34" width="26.140625" style="2" customWidth="1"/>
    <col min="35" max="35" width="25.57421875" style="2" bestFit="1" customWidth="1"/>
    <col min="36" max="36" width="29.7109375" style="2" customWidth="1"/>
    <col min="37" max="37" width="35.8515625" style="2" customWidth="1"/>
    <col min="38" max="38" width="29.421875" style="2" bestFit="1" customWidth="1"/>
    <col min="39" max="39" width="25.7109375" style="2" customWidth="1"/>
    <col min="40" max="40" width="25.57421875" style="2" bestFit="1" customWidth="1"/>
    <col min="41" max="42" width="22.7109375" style="2" bestFit="1" customWidth="1"/>
    <col min="43" max="43" width="25.57421875" style="2" bestFit="1" customWidth="1"/>
    <col min="44" max="44" width="22.7109375" style="2" bestFit="1" customWidth="1"/>
    <col min="45" max="45" width="25.140625" style="2" customWidth="1"/>
    <col min="46" max="46" width="18.421875" style="2" customWidth="1"/>
    <col min="47" max="47" width="25.57421875" style="2" bestFit="1" customWidth="1"/>
    <col min="48" max="48" width="28.7109375" style="2" customWidth="1"/>
    <col min="49" max="49" width="25.57421875" style="2" bestFit="1" customWidth="1"/>
    <col min="50" max="50" width="23.8515625" style="2" customWidth="1"/>
    <col min="51" max="51" width="26.7109375" style="2" customWidth="1"/>
    <col min="52" max="16384" width="9.140625" style="2" customWidth="1"/>
  </cols>
  <sheetData>
    <row r="1" spans="19:23" ht="33">
      <c r="S1" s="5"/>
      <c r="U1" s="93" t="s">
        <v>41</v>
      </c>
      <c r="V1" s="93"/>
      <c r="W1" s="93"/>
    </row>
    <row r="2" spans="19:23" ht="33">
      <c r="S2" s="11"/>
      <c r="T2" s="4"/>
      <c r="U2" s="35"/>
      <c r="V2" s="35"/>
      <c r="W2" s="34" t="s">
        <v>21</v>
      </c>
    </row>
    <row r="3" spans="19:23" ht="33">
      <c r="S3" s="11"/>
      <c r="T3" s="4"/>
      <c r="U3" s="35"/>
      <c r="V3" s="35"/>
      <c r="W3" s="34" t="s">
        <v>22</v>
      </c>
    </row>
    <row r="4" spans="19:23" ht="33">
      <c r="S4" s="11"/>
      <c r="T4" s="4"/>
      <c r="U4" s="35"/>
      <c r="V4" s="35"/>
      <c r="W4" s="34" t="s">
        <v>23</v>
      </c>
    </row>
    <row r="5" spans="19:23" ht="33">
      <c r="S5" s="11"/>
      <c r="T5" s="4"/>
      <c r="U5" s="35"/>
      <c r="V5" s="35"/>
      <c r="W5" s="34" t="s">
        <v>57</v>
      </c>
    </row>
    <row r="6" spans="19:23" ht="33">
      <c r="S6" s="11"/>
      <c r="T6" s="4"/>
      <c r="U6" s="35"/>
      <c r="V6" s="35"/>
      <c r="W6" s="34" t="s">
        <v>196</v>
      </c>
    </row>
    <row r="7" spans="2:23" s="43" customFormat="1" ht="57" customHeight="1">
      <c r="B7" s="44"/>
      <c r="C7" s="44"/>
      <c r="D7" s="44"/>
      <c r="E7" s="99" t="s">
        <v>20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44"/>
      <c r="W7" s="44"/>
    </row>
    <row r="8" spans="2:23" s="43" customFormat="1" ht="36.75" customHeight="1"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4"/>
      <c r="W8" s="44"/>
    </row>
    <row r="9" ht="109.5" customHeight="1"/>
    <row r="10" spans="1:51" s="49" customFormat="1" ht="409.5">
      <c r="A10" s="104" t="s">
        <v>2</v>
      </c>
      <c r="B10" s="101" t="s">
        <v>80</v>
      </c>
      <c r="C10" s="101" t="s">
        <v>81</v>
      </c>
      <c r="D10" s="96" t="s">
        <v>3</v>
      </c>
      <c r="E10" s="97"/>
      <c r="F10" s="97"/>
      <c r="G10" s="97"/>
      <c r="H10" s="97"/>
      <c r="I10" s="97"/>
      <c r="J10" s="98"/>
      <c r="K10" s="95" t="s">
        <v>3</v>
      </c>
      <c r="L10" s="95"/>
      <c r="M10" s="95"/>
      <c r="N10" s="95"/>
      <c r="O10" s="95"/>
      <c r="P10" s="95"/>
      <c r="Q10" s="95"/>
      <c r="R10" s="95"/>
      <c r="S10" s="95"/>
      <c r="T10" s="95"/>
      <c r="U10" s="100" t="s">
        <v>4</v>
      </c>
      <c r="V10" s="100"/>
      <c r="W10" s="100"/>
      <c r="X10" s="94" t="s">
        <v>90</v>
      </c>
      <c r="Y10" s="96" t="s">
        <v>91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8"/>
      <c r="AK10" s="72" t="s">
        <v>92</v>
      </c>
      <c r="AL10" s="94" t="s">
        <v>89</v>
      </c>
      <c r="AM10" s="96" t="s">
        <v>93</v>
      </c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8"/>
      <c r="AY10" s="47" t="s">
        <v>94</v>
      </c>
    </row>
    <row r="11" spans="1:51" s="49" customFormat="1" ht="30.75">
      <c r="A11" s="102"/>
      <c r="B11" s="105"/>
      <c r="C11" s="102"/>
      <c r="D11" s="101" t="s">
        <v>6</v>
      </c>
      <c r="E11" s="95" t="s">
        <v>5</v>
      </c>
      <c r="F11" s="95"/>
      <c r="G11" s="95"/>
      <c r="H11" s="95"/>
      <c r="I11" s="95"/>
      <c r="J11" s="95"/>
      <c r="K11" s="94" t="s">
        <v>7</v>
      </c>
      <c r="L11" s="94"/>
      <c r="M11" s="94" t="s">
        <v>8</v>
      </c>
      <c r="N11" s="94"/>
      <c r="O11" s="94" t="s">
        <v>9</v>
      </c>
      <c r="P11" s="94"/>
      <c r="Q11" s="94" t="s">
        <v>10</v>
      </c>
      <c r="R11" s="94"/>
      <c r="S11" s="94" t="s">
        <v>11</v>
      </c>
      <c r="T11" s="94"/>
      <c r="U11" s="100" t="s">
        <v>82</v>
      </c>
      <c r="V11" s="100" t="s">
        <v>83</v>
      </c>
      <c r="W11" s="100" t="s">
        <v>54</v>
      </c>
      <c r="X11" s="94"/>
      <c r="Y11" s="94" t="s">
        <v>6</v>
      </c>
      <c r="Z11" s="95" t="s">
        <v>5</v>
      </c>
      <c r="AA11" s="95"/>
      <c r="AB11" s="95"/>
      <c r="AC11" s="95"/>
      <c r="AD11" s="95"/>
      <c r="AE11" s="95"/>
      <c r="AF11" s="94" t="s">
        <v>7</v>
      </c>
      <c r="AG11" s="94" t="s">
        <v>8</v>
      </c>
      <c r="AH11" s="94" t="s">
        <v>9</v>
      </c>
      <c r="AI11" s="94" t="s">
        <v>95</v>
      </c>
      <c r="AJ11" s="94" t="s">
        <v>11</v>
      </c>
      <c r="AK11" s="100" t="s">
        <v>96</v>
      </c>
      <c r="AL11" s="94"/>
      <c r="AM11" s="94" t="s">
        <v>6</v>
      </c>
      <c r="AN11" s="95" t="s">
        <v>5</v>
      </c>
      <c r="AO11" s="95"/>
      <c r="AP11" s="95"/>
      <c r="AQ11" s="95"/>
      <c r="AR11" s="95"/>
      <c r="AS11" s="95"/>
      <c r="AT11" s="94" t="s">
        <v>7</v>
      </c>
      <c r="AU11" s="94" t="s">
        <v>8</v>
      </c>
      <c r="AV11" s="94" t="s">
        <v>9</v>
      </c>
      <c r="AW11" s="94" t="s">
        <v>95</v>
      </c>
      <c r="AX11" s="94" t="s">
        <v>11</v>
      </c>
      <c r="AY11" s="100" t="s">
        <v>96</v>
      </c>
    </row>
    <row r="12" spans="1:51" s="49" customFormat="1" ht="60.75" customHeight="1">
      <c r="A12" s="102"/>
      <c r="B12" s="105"/>
      <c r="C12" s="103"/>
      <c r="D12" s="103"/>
      <c r="E12" s="46" t="s">
        <v>84</v>
      </c>
      <c r="F12" s="46" t="s">
        <v>85</v>
      </c>
      <c r="G12" s="46" t="s">
        <v>86</v>
      </c>
      <c r="H12" s="51" t="s">
        <v>87</v>
      </c>
      <c r="I12" s="52" t="s">
        <v>88</v>
      </c>
      <c r="J12" s="52" t="s">
        <v>15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94"/>
      <c r="Y12" s="94"/>
      <c r="Z12" s="46" t="s">
        <v>12</v>
      </c>
      <c r="AA12" s="46" t="s">
        <v>1</v>
      </c>
      <c r="AB12" s="46" t="s">
        <v>0</v>
      </c>
      <c r="AC12" s="51" t="s">
        <v>13</v>
      </c>
      <c r="AD12" s="52" t="s">
        <v>14</v>
      </c>
      <c r="AE12" s="52" t="s">
        <v>15</v>
      </c>
      <c r="AF12" s="94"/>
      <c r="AG12" s="94"/>
      <c r="AH12" s="94"/>
      <c r="AI12" s="94"/>
      <c r="AJ12" s="94"/>
      <c r="AK12" s="100"/>
      <c r="AL12" s="94"/>
      <c r="AM12" s="94"/>
      <c r="AN12" s="46" t="s">
        <v>12</v>
      </c>
      <c r="AO12" s="46" t="s">
        <v>1</v>
      </c>
      <c r="AP12" s="46" t="s">
        <v>0</v>
      </c>
      <c r="AQ12" s="51" t="s">
        <v>13</v>
      </c>
      <c r="AR12" s="52" t="s">
        <v>14</v>
      </c>
      <c r="AS12" s="52" t="s">
        <v>15</v>
      </c>
      <c r="AT12" s="94"/>
      <c r="AU12" s="94"/>
      <c r="AV12" s="94"/>
      <c r="AW12" s="94"/>
      <c r="AX12" s="94"/>
      <c r="AY12" s="100"/>
    </row>
    <row r="13" spans="1:51" s="49" customFormat="1" ht="61.5">
      <c r="A13" s="103"/>
      <c r="B13" s="106"/>
      <c r="C13" s="48" t="s">
        <v>16</v>
      </c>
      <c r="D13" s="48" t="s">
        <v>16</v>
      </c>
      <c r="E13" s="48" t="s">
        <v>16</v>
      </c>
      <c r="F13" s="48" t="s">
        <v>16</v>
      </c>
      <c r="G13" s="48" t="s">
        <v>16</v>
      </c>
      <c r="H13" s="48" t="s">
        <v>16</v>
      </c>
      <c r="I13" s="48" t="s">
        <v>16</v>
      </c>
      <c r="J13" s="48" t="s">
        <v>16</v>
      </c>
      <c r="K13" s="53" t="s">
        <v>48</v>
      </c>
      <c r="L13" s="48" t="s">
        <v>16</v>
      </c>
      <c r="M13" s="48" t="s">
        <v>17</v>
      </c>
      <c r="N13" s="48" t="s">
        <v>16</v>
      </c>
      <c r="O13" s="48" t="s">
        <v>17</v>
      </c>
      <c r="P13" s="48" t="s">
        <v>16</v>
      </c>
      <c r="Q13" s="48" t="s">
        <v>17</v>
      </c>
      <c r="R13" s="48" t="s">
        <v>16</v>
      </c>
      <c r="S13" s="48" t="s">
        <v>18</v>
      </c>
      <c r="T13" s="48" t="s">
        <v>16</v>
      </c>
      <c r="U13" s="47" t="s">
        <v>16</v>
      </c>
      <c r="V13" s="47" t="s">
        <v>16</v>
      </c>
      <c r="W13" s="47" t="s">
        <v>16</v>
      </c>
      <c r="X13" s="48" t="s">
        <v>16</v>
      </c>
      <c r="Y13" s="48" t="s">
        <v>16</v>
      </c>
      <c r="Z13" s="48" t="s">
        <v>16</v>
      </c>
      <c r="AA13" s="48" t="s">
        <v>16</v>
      </c>
      <c r="AB13" s="48" t="s">
        <v>16</v>
      </c>
      <c r="AC13" s="48" t="s">
        <v>16</v>
      </c>
      <c r="AD13" s="48" t="s">
        <v>16</v>
      </c>
      <c r="AE13" s="48" t="s">
        <v>16</v>
      </c>
      <c r="AF13" s="48" t="s">
        <v>16</v>
      </c>
      <c r="AG13" s="48" t="s">
        <v>16</v>
      </c>
      <c r="AH13" s="48" t="s">
        <v>16</v>
      </c>
      <c r="AI13" s="48" t="s">
        <v>16</v>
      </c>
      <c r="AJ13" s="48" t="s">
        <v>16</v>
      </c>
      <c r="AK13" s="47" t="s">
        <v>16</v>
      </c>
      <c r="AL13" s="48" t="s">
        <v>16</v>
      </c>
      <c r="AM13" s="48" t="s">
        <v>16</v>
      </c>
      <c r="AN13" s="48" t="s">
        <v>16</v>
      </c>
      <c r="AO13" s="48" t="s">
        <v>16</v>
      </c>
      <c r="AP13" s="48" t="s">
        <v>16</v>
      </c>
      <c r="AQ13" s="48" t="s">
        <v>16</v>
      </c>
      <c r="AR13" s="48" t="s">
        <v>16</v>
      </c>
      <c r="AS13" s="48" t="s">
        <v>16</v>
      </c>
      <c r="AT13" s="48" t="s">
        <v>16</v>
      </c>
      <c r="AU13" s="48" t="s">
        <v>16</v>
      </c>
      <c r="AV13" s="48" t="s">
        <v>16</v>
      </c>
      <c r="AW13" s="48" t="s">
        <v>16</v>
      </c>
      <c r="AX13" s="48" t="s">
        <v>16</v>
      </c>
      <c r="AY13" s="47" t="s">
        <v>16</v>
      </c>
    </row>
    <row r="14" spans="1:51" s="54" customFormat="1" ht="20.25" customHeight="1">
      <c r="A14" s="50">
        <v>1</v>
      </c>
      <c r="B14" s="50">
        <v>2</v>
      </c>
      <c r="C14" s="48">
        <v>3</v>
      </c>
      <c r="D14" s="48">
        <v>4</v>
      </c>
      <c r="E14" s="48">
        <v>5</v>
      </c>
      <c r="F14" s="50">
        <v>6</v>
      </c>
      <c r="G14" s="50">
        <v>7</v>
      </c>
      <c r="H14" s="48">
        <v>8</v>
      </c>
      <c r="I14" s="48">
        <v>9</v>
      </c>
      <c r="J14" s="48">
        <v>10</v>
      </c>
      <c r="K14" s="50">
        <v>11</v>
      </c>
      <c r="L14" s="50">
        <v>12</v>
      </c>
      <c r="M14" s="48">
        <v>13</v>
      </c>
      <c r="N14" s="48">
        <v>14</v>
      </c>
      <c r="O14" s="48">
        <v>15</v>
      </c>
      <c r="P14" s="50">
        <v>16</v>
      </c>
      <c r="Q14" s="50">
        <v>17</v>
      </c>
      <c r="R14" s="48">
        <v>18</v>
      </c>
      <c r="S14" s="48">
        <v>19</v>
      </c>
      <c r="T14" s="48">
        <v>20</v>
      </c>
      <c r="U14" s="50">
        <v>21</v>
      </c>
      <c r="V14" s="50">
        <v>22</v>
      </c>
      <c r="W14" s="48">
        <v>23</v>
      </c>
      <c r="X14" s="48">
        <v>24</v>
      </c>
      <c r="Y14" s="48">
        <v>25</v>
      </c>
      <c r="Z14" s="50">
        <v>26</v>
      </c>
      <c r="AA14" s="50">
        <v>27</v>
      </c>
      <c r="AB14" s="48">
        <v>28</v>
      </c>
      <c r="AC14" s="48">
        <v>29</v>
      </c>
      <c r="AD14" s="48">
        <v>30</v>
      </c>
      <c r="AE14" s="50">
        <v>31</v>
      </c>
      <c r="AF14" s="50">
        <v>32</v>
      </c>
      <c r="AG14" s="48">
        <v>33</v>
      </c>
      <c r="AH14" s="48">
        <v>34</v>
      </c>
      <c r="AI14" s="48">
        <v>35</v>
      </c>
      <c r="AJ14" s="50">
        <v>36</v>
      </c>
      <c r="AK14" s="50">
        <v>37</v>
      </c>
      <c r="AL14" s="48">
        <v>38</v>
      </c>
      <c r="AM14" s="48">
        <v>39</v>
      </c>
      <c r="AN14" s="48">
        <v>40</v>
      </c>
      <c r="AO14" s="50">
        <v>41</v>
      </c>
      <c r="AP14" s="50">
        <v>42</v>
      </c>
      <c r="AQ14" s="48">
        <v>43</v>
      </c>
      <c r="AR14" s="48">
        <v>44</v>
      </c>
      <c r="AS14" s="48">
        <v>45</v>
      </c>
      <c r="AT14" s="50">
        <v>46</v>
      </c>
      <c r="AU14" s="50">
        <v>47</v>
      </c>
      <c r="AV14" s="48">
        <v>48</v>
      </c>
      <c r="AW14" s="48">
        <v>49</v>
      </c>
      <c r="AX14" s="48">
        <v>50</v>
      </c>
      <c r="AY14" s="50">
        <v>51</v>
      </c>
    </row>
    <row r="15" spans="1:51" ht="30.75">
      <c r="A15" s="60">
        <v>1</v>
      </c>
      <c r="B15" s="61" t="s">
        <v>97</v>
      </c>
      <c r="C15" s="55">
        <f aca="true" t="shared" si="0" ref="C15:C46">D15+L15+N15+P15+R15+T15+U15+V15+W15++X15+AL15</f>
        <v>434974.114598</v>
      </c>
      <c r="D15" s="55">
        <f>SUM(E15+F15+G15+H15+I15+J15)</f>
        <v>375866.57</v>
      </c>
      <c r="E15" s="55">
        <v>375866.57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69">
        <f>SUM(Y15+AF15+AG15+AH15+AI15+AJ15+AK15)</f>
        <v>51064</v>
      </c>
      <c r="Y15" s="69">
        <f>SUM(Z15+AA15+AB15+AC15+AD15+AE15)</f>
        <v>51064</v>
      </c>
      <c r="Z15" s="69">
        <v>51064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70">
        <v>0</v>
      </c>
      <c r="AL15" s="69">
        <f>AM15+AT15+AU15+AV15+AW15+AX15+AY15+ROUND(,2)</f>
        <v>8043.544598000001</v>
      </c>
      <c r="AM15" s="69">
        <f>AN15+AO15+AP15+AQ15+AR15+AS15</f>
        <v>8043.544598000001</v>
      </c>
      <c r="AN15" s="69">
        <f aca="true" t="shared" si="1" ref="AN15:AN46">E15*2.14%+ROUND(,2)</f>
        <v>8043.544598000001</v>
      </c>
      <c r="AO15" s="69">
        <f aca="true" t="shared" si="2" ref="AO15:AO46">F15*2.14%+ROUND(,2)</f>
        <v>0</v>
      </c>
      <c r="AP15" s="69">
        <f aca="true" t="shared" si="3" ref="AP15:AP46">G15*2.14%+ROUND(,2)</f>
        <v>0</v>
      </c>
      <c r="AQ15" s="69">
        <f aca="true" t="shared" si="4" ref="AQ15:AQ46">H15*2.14%+ROUND(,2)</f>
        <v>0</v>
      </c>
      <c r="AR15" s="69">
        <f aca="true" t="shared" si="5" ref="AR15:AR46">I15*2.14%+ROUND(,2)</f>
        <v>0</v>
      </c>
      <c r="AS15" s="69">
        <f aca="true" t="shared" si="6" ref="AS15:AS46">J15*2.14%+ROUND(,2)</f>
        <v>0</v>
      </c>
      <c r="AT15" s="69">
        <f aca="true" t="shared" si="7" ref="AT15:AT46">L15*2.14%+ROUND(,2)</f>
        <v>0</v>
      </c>
      <c r="AU15" s="69">
        <f aca="true" t="shared" si="8" ref="AU15:AU46">N15*2.14%+ROUND(,2)</f>
        <v>0</v>
      </c>
      <c r="AV15" s="69">
        <f aca="true" t="shared" si="9" ref="AV15:AV46">P15*2.14%+ROUND(,2)</f>
        <v>0</v>
      </c>
      <c r="AW15" s="69">
        <f aca="true" t="shared" si="10" ref="AW15:AW46">R15*2.14%+ROUND(,2)</f>
        <v>0</v>
      </c>
      <c r="AX15" s="69">
        <f aca="true" t="shared" si="11" ref="AX15:AX46">T15*2.14%+ROUND(,2)</f>
        <v>0</v>
      </c>
      <c r="AY15" s="70">
        <f aca="true" t="shared" si="12" ref="AY15:AY46">U15*2.14+ROUND(,2)</f>
        <v>0</v>
      </c>
    </row>
    <row r="16" spans="1:51" ht="30.75">
      <c r="A16" s="60">
        <v>2</v>
      </c>
      <c r="B16" s="61" t="s">
        <v>98</v>
      </c>
      <c r="C16" s="55">
        <f t="shared" si="0"/>
        <v>455051.519048</v>
      </c>
      <c r="D16" s="55">
        <f aca="true" t="shared" si="13" ref="D16:D79">SUM(E16+F16+G16+H16+I16+J16)</f>
        <v>395523.32</v>
      </c>
      <c r="E16" s="55">
        <v>395523.32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69">
        <f aca="true" t="shared" si="14" ref="X16:X79">SUM(Y16+AF16+AG16+AH16+AI16+AJ16+AK16)</f>
        <v>51064</v>
      </c>
      <c r="Y16" s="69">
        <f aca="true" t="shared" si="15" ref="Y16:Y79">SUM(Z16+AA16+AB16+AC16+AD16+AE16)</f>
        <v>51064</v>
      </c>
      <c r="Z16" s="69">
        <v>51064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70">
        <v>0</v>
      </c>
      <c r="AL16" s="69">
        <f aca="true" t="shared" si="16" ref="AL16:AL79">AM16+AT16+AU16+AV16+AW16+AX16+AY16+ROUND(,2)</f>
        <v>8464.199048</v>
      </c>
      <c r="AM16" s="69">
        <f aca="true" t="shared" si="17" ref="AM16:AM79">AN16+AO16+AP16+AQ16+AR16+AS16</f>
        <v>8464.199048</v>
      </c>
      <c r="AN16" s="69">
        <f t="shared" si="1"/>
        <v>8464.199048</v>
      </c>
      <c r="AO16" s="69">
        <f t="shared" si="2"/>
        <v>0</v>
      </c>
      <c r="AP16" s="69">
        <f t="shared" si="3"/>
        <v>0</v>
      </c>
      <c r="AQ16" s="69">
        <f t="shared" si="4"/>
        <v>0</v>
      </c>
      <c r="AR16" s="69">
        <f t="shared" si="5"/>
        <v>0</v>
      </c>
      <c r="AS16" s="69">
        <f t="shared" si="6"/>
        <v>0</v>
      </c>
      <c r="AT16" s="69">
        <f t="shared" si="7"/>
        <v>0</v>
      </c>
      <c r="AU16" s="69">
        <f t="shared" si="8"/>
        <v>0</v>
      </c>
      <c r="AV16" s="69">
        <f t="shared" si="9"/>
        <v>0</v>
      </c>
      <c r="AW16" s="69">
        <f t="shared" si="10"/>
        <v>0</v>
      </c>
      <c r="AX16" s="69">
        <f t="shared" si="11"/>
        <v>0</v>
      </c>
      <c r="AY16" s="70">
        <f t="shared" si="12"/>
        <v>0</v>
      </c>
    </row>
    <row r="17" spans="1:51" ht="30.75">
      <c r="A17" s="60">
        <v>3</v>
      </c>
      <c r="B17" s="61" t="s">
        <v>99</v>
      </c>
      <c r="C17" s="55">
        <f t="shared" si="0"/>
        <v>534047.2795</v>
      </c>
      <c r="D17" s="55">
        <f t="shared" si="13"/>
        <v>492092.5</v>
      </c>
      <c r="E17" s="55">
        <v>492092.5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69">
        <f t="shared" si="14"/>
        <v>31424</v>
      </c>
      <c r="Y17" s="69">
        <f t="shared" si="15"/>
        <v>31424</v>
      </c>
      <c r="Z17" s="69">
        <v>31424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70">
        <v>0</v>
      </c>
      <c r="AL17" s="69">
        <f t="shared" si="16"/>
        <v>10530.7795</v>
      </c>
      <c r="AM17" s="69">
        <f t="shared" si="17"/>
        <v>10530.7795</v>
      </c>
      <c r="AN17" s="69">
        <f t="shared" si="1"/>
        <v>10530.7795</v>
      </c>
      <c r="AO17" s="69">
        <f t="shared" si="2"/>
        <v>0</v>
      </c>
      <c r="AP17" s="69">
        <f t="shared" si="3"/>
        <v>0</v>
      </c>
      <c r="AQ17" s="69">
        <f t="shared" si="4"/>
        <v>0</v>
      </c>
      <c r="AR17" s="69">
        <f t="shared" si="5"/>
        <v>0</v>
      </c>
      <c r="AS17" s="69">
        <f t="shared" si="6"/>
        <v>0</v>
      </c>
      <c r="AT17" s="69">
        <f t="shared" si="7"/>
        <v>0</v>
      </c>
      <c r="AU17" s="69">
        <f t="shared" si="8"/>
        <v>0</v>
      </c>
      <c r="AV17" s="69">
        <f t="shared" si="9"/>
        <v>0</v>
      </c>
      <c r="AW17" s="69">
        <f t="shared" si="10"/>
        <v>0</v>
      </c>
      <c r="AX17" s="69">
        <f t="shared" si="11"/>
        <v>0</v>
      </c>
      <c r="AY17" s="70">
        <f t="shared" si="12"/>
        <v>0</v>
      </c>
    </row>
    <row r="18" spans="1:51" ht="30.75">
      <c r="A18" s="60">
        <v>4</v>
      </c>
      <c r="B18" s="61" t="s">
        <v>100</v>
      </c>
      <c r="C18" s="55">
        <f t="shared" si="0"/>
        <v>547964.27316</v>
      </c>
      <c r="D18" s="55">
        <f t="shared" si="13"/>
        <v>486489.4</v>
      </c>
      <c r="E18" s="55">
        <v>486489.4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69">
        <f t="shared" si="14"/>
        <v>51064</v>
      </c>
      <c r="Y18" s="69">
        <f t="shared" si="15"/>
        <v>51064</v>
      </c>
      <c r="Z18" s="69">
        <v>51064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70">
        <v>0</v>
      </c>
      <c r="AL18" s="69">
        <f t="shared" si="16"/>
        <v>10410.873160000001</v>
      </c>
      <c r="AM18" s="69">
        <f t="shared" si="17"/>
        <v>10410.873160000001</v>
      </c>
      <c r="AN18" s="69">
        <f t="shared" si="1"/>
        <v>10410.873160000001</v>
      </c>
      <c r="AO18" s="69">
        <f t="shared" si="2"/>
        <v>0</v>
      </c>
      <c r="AP18" s="69">
        <f t="shared" si="3"/>
        <v>0</v>
      </c>
      <c r="AQ18" s="69">
        <f t="shared" si="4"/>
        <v>0</v>
      </c>
      <c r="AR18" s="69">
        <f t="shared" si="5"/>
        <v>0</v>
      </c>
      <c r="AS18" s="69">
        <f t="shared" si="6"/>
        <v>0</v>
      </c>
      <c r="AT18" s="69">
        <f t="shared" si="7"/>
        <v>0</v>
      </c>
      <c r="AU18" s="69">
        <f t="shared" si="8"/>
        <v>0</v>
      </c>
      <c r="AV18" s="69">
        <f t="shared" si="9"/>
        <v>0</v>
      </c>
      <c r="AW18" s="69">
        <f t="shared" si="10"/>
        <v>0</v>
      </c>
      <c r="AX18" s="69">
        <f t="shared" si="11"/>
        <v>0</v>
      </c>
      <c r="AY18" s="70">
        <f t="shared" si="12"/>
        <v>0</v>
      </c>
    </row>
    <row r="19" spans="1:51" ht="30.75">
      <c r="A19" s="60">
        <v>5</v>
      </c>
      <c r="B19" s="61" t="s">
        <v>58</v>
      </c>
      <c r="C19" s="55">
        <f t="shared" si="0"/>
        <v>791553.63</v>
      </c>
      <c r="D19" s="55">
        <f t="shared" si="13"/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350</v>
      </c>
      <c r="N19" s="55">
        <v>660450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69">
        <f t="shared" si="14"/>
        <v>116970</v>
      </c>
      <c r="Y19" s="69">
        <f t="shared" si="15"/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116970</v>
      </c>
      <c r="AH19" s="69">
        <v>0</v>
      </c>
      <c r="AI19" s="69">
        <v>0</v>
      </c>
      <c r="AJ19" s="69">
        <v>0</v>
      </c>
      <c r="AK19" s="70">
        <v>0</v>
      </c>
      <c r="AL19" s="69">
        <f t="shared" si="16"/>
        <v>14133.630000000001</v>
      </c>
      <c r="AM19" s="69">
        <f t="shared" si="17"/>
        <v>0</v>
      </c>
      <c r="AN19" s="69">
        <f t="shared" si="1"/>
        <v>0</v>
      </c>
      <c r="AO19" s="69">
        <f t="shared" si="2"/>
        <v>0</v>
      </c>
      <c r="AP19" s="69">
        <f t="shared" si="3"/>
        <v>0</v>
      </c>
      <c r="AQ19" s="69">
        <f t="shared" si="4"/>
        <v>0</v>
      </c>
      <c r="AR19" s="69">
        <f t="shared" si="5"/>
        <v>0</v>
      </c>
      <c r="AS19" s="69">
        <f t="shared" si="6"/>
        <v>0</v>
      </c>
      <c r="AT19" s="69">
        <f t="shared" si="7"/>
        <v>0</v>
      </c>
      <c r="AU19" s="69">
        <f t="shared" si="8"/>
        <v>14133.630000000001</v>
      </c>
      <c r="AV19" s="69">
        <f t="shared" si="9"/>
        <v>0</v>
      </c>
      <c r="AW19" s="69">
        <f t="shared" si="10"/>
        <v>0</v>
      </c>
      <c r="AX19" s="69">
        <f t="shared" si="11"/>
        <v>0</v>
      </c>
      <c r="AY19" s="70">
        <f t="shared" si="12"/>
        <v>0</v>
      </c>
    </row>
    <row r="20" spans="1:51" ht="30.75">
      <c r="A20" s="60">
        <v>6</v>
      </c>
      <c r="B20" s="61" t="s">
        <v>79</v>
      </c>
      <c r="C20" s="55">
        <f t="shared" si="0"/>
        <v>862966.687374</v>
      </c>
      <c r="D20" s="55">
        <f t="shared" si="13"/>
        <v>146880.47</v>
      </c>
      <c r="E20" s="55">
        <v>97242.77</v>
      </c>
      <c r="F20" s="55">
        <v>0</v>
      </c>
      <c r="G20" s="55">
        <v>0</v>
      </c>
      <c r="H20" s="55">
        <v>0</v>
      </c>
      <c r="I20" s="55">
        <v>0</v>
      </c>
      <c r="J20" s="55">
        <v>49637.7</v>
      </c>
      <c r="K20" s="55">
        <v>0</v>
      </c>
      <c r="L20" s="55">
        <v>0</v>
      </c>
      <c r="M20" s="55">
        <v>240</v>
      </c>
      <c r="N20" s="55">
        <v>452880</v>
      </c>
      <c r="O20" s="55">
        <v>317.6</v>
      </c>
      <c r="P20" s="55">
        <v>32588.94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69">
        <f t="shared" si="14"/>
        <v>217085</v>
      </c>
      <c r="Y20" s="69">
        <f t="shared" si="15"/>
        <v>71369</v>
      </c>
      <c r="Z20" s="69">
        <v>64812</v>
      </c>
      <c r="AA20" s="69">
        <v>0</v>
      </c>
      <c r="AB20" s="69">
        <v>0</v>
      </c>
      <c r="AC20" s="69">
        <v>0</v>
      </c>
      <c r="AD20" s="69">
        <v>0</v>
      </c>
      <c r="AE20" s="69">
        <v>6557</v>
      </c>
      <c r="AF20" s="69">
        <v>0</v>
      </c>
      <c r="AG20" s="69">
        <v>80208</v>
      </c>
      <c r="AH20" s="69">
        <v>8688</v>
      </c>
      <c r="AI20" s="69">
        <v>50640</v>
      </c>
      <c r="AJ20" s="69">
        <v>6180</v>
      </c>
      <c r="AK20" s="70">
        <v>0</v>
      </c>
      <c r="AL20" s="69">
        <f t="shared" si="16"/>
        <v>13532.277374000001</v>
      </c>
      <c r="AM20" s="69">
        <f t="shared" si="17"/>
        <v>3143.2420580000003</v>
      </c>
      <c r="AN20" s="69">
        <f t="shared" si="1"/>
        <v>2080.9952780000003</v>
      </c>
      <c r="AO20" s="69">
        <f t="shared" si="2"/>
        <v>0</v>
      </c>
      <c r="AP20" s="69">
        <f t="shared" si="3"/>
        <v>0</v>
      </c>
      <c r="AQ20" s="69">
        <f t="shared" si="4"/>
        <v>0</v>
      </c>
      <c r="AR20" s="69">
        <f t="shared" si="5"/>
        <v>0</v>
      </c>
      <c r="AS20" s="69">
        <f t="shared" si="6"/>
        <v>1062.24678</v>
      </c>
      <c r="AT20" s="69">
        <f t="shared" si="7"/>
        <v>0</v>
      </c>
      <c r="AU20" s="69">
        <f t="shared" si="8"/>
        <v>9691.632000000001</v>
      </c>
      <c r="AV20" s="69">
        <f t="shared" si="9"/>
        <v>697.403316</v>
      </c>
      <c r="AW20" s="69">
        <f t="shared" si="10"/>
        <v>0</v>
      </c>
      <c r="AX20" s="69">
        <f t="shared" si="11"/>
        <v>0</v>
      </c>
      <c r="AY20" s="70">
        <f t="shared" si="12"/>
        <v>0</v>
      </c>
    </row>
    <row r="21" spans="1:51" ht="30.75" customHeight="1">
      <c r="A21" s="60">
        <v>7</v>
      </c>
      <c r="B21" s="61" t="s">
        <v>101</v>
      </c>
      <c r="C21" s="55">
        <f t="shared" si="0"/>
        <v>433635.579102</v>
      </c>
      <c r="D21" s="55">
        <f t="shared" si="13"/>
        <v>376478.93</v>
      </c>
      <c r="E21" s="55">
        <v>376478.93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69">
        <f t="shared" si="14"/>
        <v>49100</v>
      </c>
      <c r="Y21" s="69">
        <f t="shared" si="15"/>
        <v>49100</v>
      </c>
      <c r="Z21" s="69">
        <v>49100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70">
        <v>0</v>
      </c>
      <c r="AL21" s="69">
        <f t="shared" si="16"/>
        <v>8056.649102</v>
      </c>
      <c r="AM21" s="69">
        <f t="shared" si="17"/>
        <v>8056.649102</v>
      </c>
      <c r="AN21" s="69">
        <f t="shared" si="1"/>
        <v>8056.649102</v>
      </c>
      <c r="AO21" s="69">
        <f t="shared" si="2"/>
        <v>0</v>
      </c>
      <c r="AP21" s="69">
        <f t="shared" si="3"/>
        <v>0</v>
      </c>
      <c r="AQ21" s="69">
        <f t="shared" si="4"/>
        <v>0</v>
      </c>
      <c r="AR21" s="69">
        <f t="shared" si="5"/>
        <v>0</v>
      </c>
      <c r="AS21" s="69">
        <f t="shared" si="6"/>
        <v>0</v>
      </c>
      <c r="AT21" s="69">
        <f t="shared" si="7"/>
        <v>0</v>
      </c>
      <c r="AU21" s="69">
        <f t="shared" si="8"/>
        <v>0</v>
      </c>
      <c r="AV21" s="69">
        <f t="shared" si="9"/>
        <v>0</v>
      </c>
      <c r="AW21" s="69">
        <f t="shared" si="10"/>
        <v>0</v>
      </c>
      <c r="AX21" s="69">
        <f t="shared" si="11"/>
        <v>0</v>
      </c>
      <c r="AY21" s="70">
        <f t="shared" si="12"/>
        <v>0</v>
      </c>
    </row>
    <row r="22" spans="1:51" ht="30.75">
      <c r="A22" s="60">
        <v>8</v>
      </c>
      <c r="B22" s="61" t="s">
        <v>102</v>
      </c>
      <c r="C22" s="55">
        <f t="shared" si="0"/>
        <v>259098.88011199998</v>
      </c>
      <c r="D22" s="55">
        <f t="shared" si="13"/>
        <v>244056.08</v>
      </c>
      <c r="E22" s="55">
        <v>244056.08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69">
        <f t="shared" si="14"/>
        <v>9820</v>
      </c>
      <c r="Y22" s="69">
        <f t="shared" si="15"/>
        <v>9820</v>
      </c>
      <c r="Z22" s="69">
        <v>9820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70">
        <v>0</v>
      </c>
      <c r="AL22" s="69">
        <f t="shared" si="16"/>
        <v>5222.800112</v>
      </c>
      <c r="AM22" s="69">
        <f t="shared" si="17"/>
        <v>5222.800112</v>
      </c>
      <c r="AN22" s="69">
        <f t="shared" si="1"/>
        <v>5222.800112</v>
      </c>
      <c r="AO22" s="69">
        <f t="shared" si="2"/>
        <v>0</v>
      </c>
      <c r="AP22" s="69">
        <f t="shared" si="3"/>
        <v>0</v>
      </c>
      <c r="AQ22" s="69">
        <f t="shared" si="4"/>
        <v>0</v>
      </c>
      <c r="AR22" s="69">
        <f t="shared" si="5"/>
        <v>0</v>
      </c>
      <c r="AS22" s="69">
        <f t="shared" si="6"/>
        <v>0</v>
      </c>
      <c r="AT22" s="69">
        <f t="shared" si="7"/>
        <v>0</v>
      </c>
      <c r="AU22" s="69">
        <f t="shared" si="8"/>
        <v>0</v>
      </c>
      <c r="AV22" s="69">
        <f t="shared" si="9"/>
        <v>0</v>
      </c>
      <c r="AW22" s="69">
        <f t="shared" si="10"/>
        <v>0</v>
      </c>
      <c r="AX22" s="69">
        <f t="shared" si="11"/>
        <v>0</v>
      </c>
      <c r="AY22" s="70">
        <f t="shared" si="12"/>
        <v>0</v>
      </c>
    </row>
    <row r="23" spans="1:51" ht="30.75">
      <c r="A23" s="60">
        <v>9</v>
      </c>
      <c r="B23" s="61" t="s">
        <v>59</v>
      </c>
      <c r="C23" s="55">
        <f t="shared" si="0"/>
        <v>63527.31</v>
      </c>
      <c r="D23" s="55">
        <f t="shared" si="13"/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55</v>
      </c>
      <c r="T23" s="55">
        <v>56650</v>
      </c>
      <c r="U23" s="55">
        <v>0</v>
      </c>
      <c r="V23" s="55">
        <v>0</v>
      </c>
      <c r="W23" s="55">
        <v>0</v>
      </c>
      <c r="X23" s="69">
        <f t="shared" si="14"/>
        <v>5665</v>
      </c>
      <c r="Y23" s="69">
        <f t="shared" si="15"/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5665</v>
      </c>
      <c r="AK23" s="70">
        <v>0</v>
      </c>
      <c r="AL23" s="69">
        <f t="shared" si="16"/>
        <v>1212.3100000000002</v>
      </c>
      <c r="AM23" s="69">
        <f t="shared" si="17"/>
        <v>0</v>
      </c>
      <c r="AN23" s="69">
        <f t="shared" si="1"/>
        <v>0</v>
      </c>
      <c r="AO23" s="69">
        <f t="shared" si="2"/>
        <v>0</v>
      </c>
      <c r="AP23" s="69">
        <f t="shared" si="3"/>
        <v>0</v>
      </c>
      <c r="AQ23" s="69">
        <f t="shared" si="4"/>
        <v>0</v>
      </c>
      <c r="AR23" s="69">
        <f t="shared" si="5"/>
        <v>0</v>
      </c>
      <c r="AS23" s="69">
        <f t="shared" si="6"/>
        <v>0</v>
      </c>
      <c r="AT23" s="69">
        <f t="shared" si="7"/>
        <v>0</v>
      </c>
      <c r="AU23" s="69">
        <f t="shared" si="8"/>
        <v>0</v>
      </c>
      <c r="AV23" s="69">
        <f t="shared" si="9"/>
        <v>0</v>
      </c>
      <c r="AW23" s="69">
        <f t="shared" si="10"/>
        <v>0</v>
      </c>
      <c r="AX23" s="69">
        <f t="shared" si="11"/>
        <v>1212.3100000000002</v>
      </c>
      <c r="AY23" s="70">
        <f t="shared" si="12"/>
        <v>0</v>
      </c>
    </row>
    <row r="24" spans="1:51" ht="30.75">
      <c r="A24" s="60">
        <v>10</v>
      </c>
      <c r="B24" s="61" t="s">
        <v>103</v>
      </c>
      <c r="C24" s="55">
        <f t="shared" si="0"/>
        <v>433696.690304</v>
      </c>
      <c r="D24" s="55">
        <f t="shared" si="13"/>
        <v>402959.36</v>
      </c>
      <c r="E24" s="55">
        <v>266780.76</v>
      </c>
      <c r="F24" s="55">
        <v>0</v>
      </c>
      <c r="G24" s="55">
        <v>0</v>
      </c>
      <c r="H24" s="55">
        <v>0</v>
      </c>
      <c r="I24" s="55">
        <v>0</v>
      </c>
      <c r="J24" s="55">
        <v>136178.6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69">
        <f t="shared" si="14"/>
        <v>22114</v>
      </c>
      <c r="Y24" s="69">
        <f t="shared" si="15"/>
        <v>22114</v>
      </c>
      <c r="Z24" s="69">
        <v>9820</v>
      </c>
      <c r="AA24" s="69">
        <v>0</v>
      </c>
      <c r="AB24" s="69">
        <v>0</v>
      </c>
      <c r="AC24" s="69">
        <v>0</v>
      </c>
      <c r="AD24" s="69">
        <v>0</v>
      </c>
      <c r="AE24" s="69">
        <v>12294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70">
        <v>0</v>
      </c>
      <c r="AL24" s="69">
        <f t="shared" si="16"/>
        <v>8623.330304000001</v>
      </c>
      <c r="AM24" s="69">
        <f t="shared" si="17"/>
        <v>8623.330304000001</v>
      </c>
      <c r="AN24" s="69">
        <f t="shared" si="1"/>
        <v>5709.108264</v>
      </c>
      <c r="AO24" s="69">
        <f t="shared" si="2"/>
        <v>0</v>
      </c>
      <c r="AP24" s="69">
        <f t="shared" si="3"/>
        <v>0</v>
      </c>
      <c r="AQ24" s="69">
        <f t="shared" si="4"/>
        <v>0</v>
      </c>
      <c r="AR24" s="69">
        <f t="shared" si="5"/>
        <v>0</v>
      </c>
      <c r="AS24" s="69">
        <f t="shared" si="6"/>
        <v>2914.2220400000006</v>
      </c>
      <c r="AT24" s="69">
        <f t="shared" si="7"/>
        <v>0</v>
      </c>
      <c r="AU24" s="69">
        <f t="shared" si="8"/>
        <v>0</v>
      </c>
      <c r="AV24" s="69">
        <f t="shared" si="9"/>
        <v>0</v>
      </c>
      <c r="AW24" s="69">
        <f t="shared" si="10"/>
        <v>0</v>
      </c>
      <c r="AX24" s="69">
        <f t="shared" si="11"/>
        <v>0</v>
      </c>
      <c r="AY24" s="70">
        <f t="shared" si="12"/>
        <v>0</v>
      </c>
    </row>
    <row r="25" spans="1:51" ht="30.75">
      <c r="A25" s="60">
        <v>11</v>
      </c>
      <c r="B25" s="61" t="s">
        <v>104</v>
      </c>
      <c r="C25" s="55">
        <f t="shared" si="0"/>
        <v>315852.552534</v>
      </c>
      <c r="D25" s="55">
        <f t="shared" si="13"/>
        <v>288118.81</v>
      </c>
      <c r="E25" s="55">
        <v>190750.14</v>
      </c>
      <c r="F25" s="55">
        <v>0</v>
      </c>
      <c r="G25" s="55">
        <v>0</v>
      </c>
      <c r="H25" s="55">
        <v>0</v>
      </c>
      <c r="I25" s="55">
        <v>0</v>
      </c>
      <c r="J25" s="55">
        <v>97368.67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69">
        <f t="shared" si="14"/>
        <v>21568</v>
      </c>
      <c r="Y25" s="69">
        <f t="shared" si="15"/>
        <v>21568</v>
      </c>
      <c r="Z25" s="69">
        <v>9820</v>
      </c>
      <c r="AA25" s="69">
        <v>0</v>
      </c>
      <c r="AB25" s="69">
        <v>0</v>
      </c>
      <c r="AC25" s="69">
        <v>0</v>
      </c>
      <c r="AD25" s="69">
        <v>0</v>
      </c>
      <c r="AE25" s="69">
        <v>11748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70">
        <v>0</v>
      </c>
      <c r="AL25" s="69">
        <f t="shared" si="16"/>
        <v>6165.742534000001</v>
      </c>
      <c r="AM25" s="69">
        <f t="shared" si="17"/>
        <v>6165.742534000001</v>
      </c>
      <c r="AN25" s="69">
        <f t="shared" si="1"/>
        <v>4082.052996000001</v>
      </c>
      <c r="AO25" s="69">
        <f t="shared" si="2"/>
        <v>0</v>
      </c>
      <c r="AP25" s="69">
        <f t="shared" si="3"/>
        <v>0</v>
      </c>
      <c r="AQ25" s="69">
        <f t="shared" si="4"/>
        <v>0</v>
      </c>
      <c r="AR25" s="69">
        <f t="shared" si="5"/>
        <v>0</v>
      </c>
      <c r="AS25" s="69">
        <f t="shared" si="6"/>
        <v>2083.689538</v>
      </c>
      <c r="AT25" s="69">
        <f t="shared" si="7"/>
        <v>0</v>
      </c>
      <c r="AU25" s="69">
        <f t="shared" si="8"/>
        <v>0</v>
      </c>
      <c r="AV25" s="69">
        <f t="shared" si="9"/>
        <v>0</v>
      </c>
      <c r="AW25" s="69">
        <f t="shared" si="10"/>
        <v>0</v>
      </c>
      <c r="AX25" s="69">
        <f t="shared" si="11"/>
        <v>0</v>
      </c>
      <c r="AY25" s="70">
        <f t="shared" si="12"/>
        <v>0</v>
      </c>
    </row>
    <row r="26" spans="1:51" ht="30.75">
      <c r="A26" s="60">
        <v>12</v>
      </c>
      <c r="B26" s="61" t="s">
        <v>105</v>
      </c>
      <c r="C26" s="55">
        <f t="shared" si="0"/>
        <v>318858.72714800003</v>
      </c>
      <c r="D26" s="55">
        <f t="shared" si="13"/>
        <v>291864.82</v>
      </c>
      <c r="E26" s="55">
        <v>193230.2</v>
      </c>
      <c r="F26" s="55">
        <v>0</v>
      </c>
      <c r="G26" s="55">
        <v>0</v>
      </c>
      <c r="H26" s="55">
        <v>0</v>
      </c>
      <c r="I26" s="55">
        <v>0</v>
      </c>
      <c r="J26" s="55">
        <v>98634.62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69">
        <f t="shared" si="14"/>
        <v>20748</v>
      </c>
      <c r="Y26" s="69">
        <f t="shared" si="15"/>
        <v>20748</v>
      </c>
      <c r="Z26" s="69">
        <v>9820</v>
      </c>
      <c r="AA26" s="69">
        <v>0</v>
      </c>
      <c r="AB26" s="69">
        <v>0</v>
      </c>
      <c r="AC26" s="69">
        <v>0</v>
      </c>
      <c r="AD26" s="69">
        <v>0</v>
      </c>
      <c r="AE26" s="69">
        <v>10928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70">
        <v>0</v>
      </c>
      <c r="AL26" s="69">
        <f t="shared" si="16"/>
        <v>6245.907148</v>
      </c>
      <c r="AM26" s="69">
        <f t="shared" si="17"/>
        <v>6245.907148</v>
      </c>
      <c r="AN26" s="69">
        <f t="shared" si="1"/>
        <v>4135.12628</v>
      </c>
      <c r="AO26" s="69">
        <f t="shared" si="2"/>
        <v>0</v>
      </c>
      <c r="AP26" s="69">
        <f t="shared" si="3"/>
        <v>0</v>
      </c>
      <c r="AQ26" s="69">
        <f t="shared" si="4"/>
        <v>0</v>
      </c>
      <c r="AR26" s="69">
        <f t="shared" si="5"/>
        <v>0</v>
      </c>
      <c r="AS26" s="69">
        <f t="shared" si="6"/>
        <v>2110.7808680000003</v>
      </c>
      <c r="AT26" s="69">
        <f t="shared" si="7"/>
        <v>0</v>
      </c>
      <c r="AU26" s="69">
        <f t="shared" si="8"/>
        <v>0</v>
      </c>
      <c r="AV26" s="69">
        <f t="shared" si="9"/>
        <v>0</v>
      </c>
      <c r="AW26" s="69">
        <f t="shared" si="10"/>
        <v>0</v>
      </c>
      <c r="AX26" s="69">
        <f t="shared" si="11"/>
        <v>0</v>
      </c>
      <c r="AY26" s="70">
        <f t="shared" si="12"/>
        <v>0</v>
      </c>
    </row>
    <row r="27" spans="1:51" ht="30.75">
      <c r="A27" s="60">
        <v>13</v>
      </c>
      <c r="B27" s="61" t="s">
        <v>106</v>
      </c>
      <c r="C27" s="55">
        <f t="shared" si="0"/>
        <v>306416.836448</v>
      </c>
      <c r="D27" s="55">
        <f t="shared" si="13"/>
        <v>280164.32</v>
      </c>
      <c r="E27" s="55">
        <v>185483.84</v>
      </c>
      <c r="F27" s="55">
        <v>0</v>
      </c>
      <c r="G27" s="55">
        <v>0</v>
      </c>
      <c r="H27" s="55">
        <v>0</v>
      </c>
      <c r="I27" s="55">
        <v>0</v>
      </c>
      <c r="J27" s="55">
        <v>94680.48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69">
        <f t="shared" si="14"/>
        <v>20257</v>
      </c>
      <c r="Y27" s="69">
        <f t="shared" si="15"/>
        <v>20257</v>
      </c>
      <c r="Z27" s="69">
        <v>9329</v>
      </c>
      <c r="AA27" s="69">
        <v>0</v>
      </c>
      <c r="AB27" s="69">
        <v>0</v>
      </c>
      <c r="AC27" s="69">
        <v>0</v>
      </c>
      <c r="AD27" s="69">
        <v>0</v>
      </c>
      <c r="AE27" s="69">
        <v>10928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70">
        <v>0</v>
      </c>
      <c r="AL27" s="69">
        <f t="shared" si="16"/>
        <v>5995.516448</v>
      </c>
      <c r="AM27" s="69">
        <f t="shared" si="17"/>
        <v>5995.516448</v>
      </c>
      <c r="AN27" s="69">
        <f t="shared" si="1"/>
        <v>3969.3541760000003</v>
      </c>
      <c r="AO27" s="69">
        <f t="shared" si="2"/>
        <v>0</v>
      </c>
      <c r="AP27" s="69">
        <f t="shared" si="3"/>
        <v>0</v>
      </c>
      <c r="AQ27" s="69">
        <f t="shared" si="4"/>
        <v>0</v>
      </c>
      <c r="AR27" s="69">
        <f t="shared" si="5"/>
        <v>0</v>
      </c>
      <c r="AS27" s="69">
        <f t="shared" si="6"/>
        <v>2026.162272</v>
      </c>
      <c r="AT27" s="69">
        <f t="shared" si="7"/>
        <v>0</v>
      </c>
      <c r="AU27" s="69">
        <f t="shared" si="8"/>
        <v>0</v>
      </c>
      <c r="AV27" s="69">
        <f t="shared" si="9"/>
        <v>0</v>
      </c>
      <c r="AW27" s="69">
        <f t="shared" si="10"/>
        <v>0</v>
      </c>
      <c r="AX27" s="69">
        <f t="shared" si="11"/>
        <v>0</v>
      </c>
      <c r="AY27" s="70">
        <f t="shared" si="12"/>
        <v>0</v>
      </c>
    </row>
    <row r="28" spans="1:51" ht="30.75">
      <c r="A28" s="60">
        <v>14</v>
      </c>
      <c r="B28" s="61" t="s">
        <v>107</v>
      </c>
      <c r="C28" s="55">
        <f t="shared" si="0"/>
        <v>173042.36486200002</v>
      </c>
      <c r="D28" s="55">
        <f t="shared" si="13"/>
        <v>156777.33000000002</v>
      </c>
      <c r="E28" s="55">
        <v>103795.02</v>
      </c>
      <c r="F28" s="55">
        <v>0</v>
      </c>
      <c r="G28" s="55">
        <v>0</v>
      </c>
      <c r="H28" s="55">
        <v>0</v>
      </c>
      <c r="I28" s="55">
        <v>0</v>
      </c>
      <c r="J28" s="55">
        <v>52982.31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69">
        <f t="shared" si="14"/>
        <v>12910</v>
      </c>
      <c r="Y28" s="69">
        <f t="shared" si="15"/>
        <v>12910</v>
      </c>
      <c r="Z28" s="69">
        <v>4714</v>
      </c>
      <c r="AA28" s="69">
        <v>0</v>
      </c>
      <c r="AB28" s="69">
        <v>0</v>
      </c>
      <c r="AC28" s="69">
        <v>0</v>
      </c>
      <c r="AD28" s="69">
        <v>0</v>
      </c>
      <c r="AE28" s="69">
        <v>8196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70">
        <v>0</v>
      </c>
      <c r="AL28" s="69">
        <f t="shared" si="16"/>
        <v>3355.0348620000004</v>
      </c>
      <c r="AM28" s="69">
        <f t="shared" si="17"/>
        <v>3355.0348620000004</v>
      </c>
      <c r="AN28" s="69">
        <f t="shared" si="1"/>
        <v>2221.2134280000005</v>
      </c>
      <c r="AO28" s="69">
        <f t="shared" si="2"/>
        <v>0</v>
      </c>
      <c r="AP28" s="69">
        <f t="shared" si="3"/>
        <v>0</v>
      </c>
      <c r="AQ28" s="69">
        <f t="shared" si="4"/>
        <v>0</v>
      </c>
      <c r="AR28" s="69">
        <f t="shared" si="5"/>
        <v>0</v>
      </c>
      <c r="AS28" s="69">
        <f t="shared" si="6"/>
        <v>1133.8214340000002</v>
      </c>
      <c r="AT28" s="69">
        <f t="shared" si="7"/>
        <v>0</v>
      </c>
      <c r="AU28" s="69">
        <f t="shared" si="8"/>
        <v>0</v>
      </c>
      <c r="AV28" s="69">
        <f t="shared" si="9"/>
        <v>0</v>
      </c>
      <c r="AW28" s="69">
        <f t="shared" si="10"/>
        <v>0</v>
      </c>
      <c r="AX28" s="69">
        <f t="shared" si="11"/>
        <v>0</v>
      </c>
      <c r="AY28" s="70">
        <f t="shared" si="12"/>
        <v>0</v>
      </c>
    </row>
    <row r="29" spans="1:51" ht="30.75">
      <c r="A29" s="60">
        <v>15</v>
      </c>
      <c r="B29" s="61" t="s">
        <v>60</v>
      </c>
      <c r="C29" s="55">
        <f t="shared" si="0"/>
        <v>105404.078378</v>
      </c>
      <c r="D29" s="55">
        <f t="shared" si="13"/>
        <v>91159.27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91159.27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69">
        <f t="shared" si="14"/>
        <v>12294</v>
      </c>
      <c r="Y29" s="69">
        <f t="shared" si="15"/>
        <v>12294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12294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70">
        <v>0</v>
      </c>
      <c r="AL29" s="69">
        <f t="shared" si="16"/>
        <v>1950.8083780000004</v>
      </c>
      <c r="AM29" s="69">
        <f t="shared" si="17"/>
        <v>1950.8083780000004</v>
      </c>
      <c r="AN29" s="69">
        <f t="shared" si="1"/>
        <v>0</v>
      </c>
      <c r="AO29" s="69">
        <f t="shared" si="2"/>
        <v>0</v>
      </c>
      <c r="AP29" s="69">
        <f t="shared" si="3"/>
        <v>0</v>
      </c>
      <c r="AQ29" s="69">
        <f t="shared" si="4"/>
        <v>0</v>
      </c>
      <c r="AR29" s="69">
        <f t="shared" si="5"/>
        <v>0</v>
      </c>
      <c r="AS29" s="69">
        <f t="shared" si="6"/>
        <v>1950.8083780000004</v>
      </c>
      <c r="AT29" s="69">
        <f t="shared" si="7"/>
        <v>0</v>
      </c>
      <c r="AU29" s="69">
        <f t="shared" si="8"/>
        <v>0</v>
      </c>
      <c r="AV29" s="69">
        <f t="shared" si="9"/>
        <v>0</v>
      </c>
      <c r="AW29" s="69">
        <f t="shared" si="10"/>
        <v>0</v>
      </c>
      <c r="AX29" s="69">
        <f t="shared" si="11"/>
        <v>0</v>
      </c>
      <c r="AY29" s="70">
        <f t="shared" si="12"/>
        <v>0</v>
      </c>
    </row>
    <row r="30" spans="1:51" ht="30.75">
      <c r="A30" s="60">
        <v>16</v>
      </c>
      <c r="B30" s="61" t="s">
        <v>108</v>
      </c>
      <c r="C30" s="55">
        <f t="shared" si="0"/>
        <v>291205.083634</v>
      </c>
      <c r="D30" s="55">
        <f t="shared" si="13"/>
        <v>266905.31</v>
      </c>
      <c r="E30" s="55">
        <v>176705.66</v>
      </c>
      <c r="F30" s="55">
        <v>0</v>
      </c>
      <c r="G30" s="55">
        <v>0</v>
      </c>
      <c r="H30" s="55">
        <v>0</v>
      </c>
      <c r="I30" s="55">
        <v>0</v>
      </c>
      <c r="J30" s="55">
        <v>90199.65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69">
        <f t="shared" si="14"/>
        <v>18588</v>
      </c>
      <c r="Y30" s="69">
        <f t="shared" si="15"/>
        <v>18588</v>
      </c>
      <c r="Z30" s="69">
        <v>7660</v>
      </c>
      <c r="AA30" s="69">
        <v>0</v>
      </c>
      <c r="AB30" s="69">
        <v>0</v>
      </c>
      <c r="AC30" s="69">
        <v>0</v>
      </c>
      <c r="AD30" s="69">
        <v>0</v>
      </c>
      <c r="AE30" s="69">
        <v>10928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70">
        <v>0</v>
      </c>
      <c r="AL30" s="69">
        <f t="shared" si="16"/>
        <v>5711.773634</v>
      </c>
      <c r="AM30" s="69">
        <f t="shared" si="17"/>
        <v>5711.773634</v>
      </c>
      <c r="AN30" s="69">
        <f t="shared" si="1"/>
        <v>3781.5011240000003</v>
      </c>
      <c r="AO30" s="69">
        <f t="shared" si="2"/>
        <v>0</v>
      </c>
      <c r="AP30" s="69">
        <f t="shared" si="3"/>
        <v>0</v>
      </c>
      <c r="AQ30" s="69">
        <f t="shared" si="4"/>
        <v>0</v>
      </c>
      <c r="AR30" s="69">
        <f t="shared" si="5"/>
        <v>0</v>
      </c>
      <c r="AS30" s="69">
        <f t="shared" si="6"/>
        <v>1930.27251</v>
      </c>
      <c r="AT30" s="69">
        <f t="shared" si="7"/>
        <v>0</v>
      </c>
      <c r="AU30" s="69">
        <f t="shared" si="8"/>
        <v>0</v>
      </c>
      <c r="AV30" s="69">
        <f t="shared" si="9"/>
        <v>0</v>
      </c>
      <c r="AW30" s="69">
        <f t="shared" si="10"/>
        <v>0</v>
      </c>
      <c r="AX30" s="69">
        <f t="shared" si="11"/>
        <v>0</v>
      </c>
      <c r="AY30" s="70">
        <f t="shared" si="12"/>
        <v>0</v>
      </c>
    </row>
    <row r="31" spans="1:51" ht="30.75">
      <c r="A31" s="60">
        <v>17</v>
      </c>
      <c r="B31" s="61" t="s">
        <v>109</v>
      </c>
      <c r="C31" s="55">
        <f t="shared" si="0"/>
        <v>342030.227034</v>
      </c>
      <c r="D31" s="55">
        <f t="shared" si="13"/>
        <v>315136.31</v>
      </c>
      <c r="E31" s="55">
        <v>208637.18</v>
      </c>
      <c r="F31" s="55">
        <v>0</v>
      </c>
      <c r="G31" s="55">
        <v>0</v>
      </c>
      <c r="H31" s="55">
        <v>0</v>
      </c>
      <c r="I31" s="55">
        <v>0</v>
      </c>
      <c r="J31" s="55">
        <v>106499.13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69">
        <f t="shared" si="14"/>
        <v>20150</v>
      </c>
      <c r="Y31" s="69">
        <f t="shared" si="15"/>
        <v>20150</v>
      </c>
      <c r="Z31" s="69">
        <v>7856</v>
      </c>
      <c r="AA31" s="69">
        <v>0</v>
      </c>
      <c r="AB31" s="69">
        <v>0</v>
      </c>
      <c r="AC31" s="69">
        <v>0</v>
      </c>
      <c r="AD31" s="69">
        <v>0</v>
      </c>
      <c r="AE31" s="69">
        <v>12294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70">
        <v>0</v>
      </c>
      <c r="AL31" s="69">
        <f t="shared" si="16"/>
        <v>6743.917034000001</v>
      </c>
      <c r="AM31" s="69">
        <f t="shared" si="17"/>
        <v>6743.917034000001</v>
      </c>
      <c r="AN31" s="69">
        <f t="shared" si="1"/>
        <v>4464.835652000001</v>
      </c>
      <c r="AO31" s="69">
        <f t="shared" si="2"/>
        <v>0</v>
      </c>
      <c r="AP31" s="69">
        <f t="shared" si="3"/>
        <v>0</v>
      </c>
      <c r="AQ31" s="69">
        <f t="shared" si="4"/>
        <v>0</v>
      </c>
      <c r="AR31" s="69">
        <f t="shared" si="5"/>
        <v>0</v>
      </c>
      <c r="AS31" s="69">
        <f t="shared" si="6"/>
        <v>2279.0813820000003</v>
      </c>
      <c r="AT31" s="69">
        <f t="shared" si="7"/>
        <v>0</v>
      </c>
      <c r="AU31" s="69">
        <f t="shared" si="8"/>
        <v>0</v>
      </c>
      <c r="AV31" s="69">
        <f t="shared" si="9"/>
        <v>0</v>
      </c>
      <c r="AW31" s="69">
        <f t="shared" si="10"/>
        <v>0</v>
      </c>
      <c r="AX31" s="69">
        <f t="shared" si="11"/>
        <v>0</v>
      </c>
      <c r="AY31" s="70">
        <f t="shared" si="12"/>
        <v>0</v>
      </c>
    </row>
    <row r="32" spans="1:51" ht="30.75">
      <c r="A32" s="60">
        <v>18</v>
      </c>
      <c r="B32" s="61" t="s">
        <v>110</v>
      </c>
      <c r="C32" s="55">
        <f t="shared" si="0"/>
        <v>350476.14277800004</v>
      </c>
      <c r="D32" s="55">
        <f t="shared" si="13"/>
        <v>323405.27</v>
      </c>
      <c r="E32" s="55">
        <v>214111.67</v>
      </c>
      <c r="F32" s="55">
        <v>0</v>
      </c>
      <c r="G32" s="55">
        <v>0</v>
      </c>
      <c r="H32" s="55">
        <v>0</v>
      </c>
      <c r="I32" s="55">
        <v>0</v>
      </c>
      <c r="J32" s="55">
        <v>109293.6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69">
        <f t="shared" si="14"/>
        <v>20150</v>
      </c>
      <c r="Y32" s="69">
        <f t="shared" si="15"/>
        <v>20150</v>
      </c>
      <c r="Z32" s="69">
        <v>7856</v>
      </c>
      <c r="AA32" s="69">
        <v>0</v>
      </c>
      <c r="AB32" s="69">
        <v>0</v>
      </c>
      <c r="AC32" s="69">
        <v>0</v>
      </c>
      <c r="AD32" s="69">
        <v>0</v>
      </c>
      <c r="AE32" s="69">
        <v>12294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70">
        <v>0</v>
      </c>
      <c r="AL32" s="69">
        <f t="shared" si="16"/>
        <v>6920.872778000001</v>
      </c>
      <c r="AM32" s="69">
        <f t="shared" si="17"/>
        <v>6920.872778000001</v>
      </c>
      <c r="AN32" s="69">
        <f t="shared" si="1"/>
        <v>4581.989738000001</v>
      </c>
      <c r="AO32" s="69">
        <f t="shared" si="2"/>
        <v>0</v>
      </c>
      <c r="AP32" s="69">
        <f t="shared" si="3"/>
        <v>0</v>
      </c>
      <c r="AQ32" s="69">
        <f t="shared" si="4"/>
        <v>0</v>
      </c>
      <c r="AR32" s="69">
        <f t="shared" si="5"/>
        <v>0</v>
      </c>
      <c r="AS32" s="69">
        <f t="shared" si="6"/>
        <v>2338.88304</v>
      </c>
      <c r="AT32" s="69">
        <f t="shared" si="7"/>
        <v>0</v>
      </c>
      <c r="AU32" s="69">
        <f t="shared" si="8"/>
        <v>0</v>
      </c>
      <c r="AV32" s="69">
        <f t="shared" si="9"/>
        <v>0</v>
      </c>
      <c r="AW32" s="69">
        <f t="shared" si="10"/>
        <v>0</v>
      </c>
      <c r="AX32" s="69">
        <f t="shared" si="11"/>
        <v>0</v>
      </c>
      <c r="AY32" s="70">
        <f t="shared" si="12"/>
        <v>0</v>
      </c>
    </row>
    <row r="33" spans="1:51" ht="30.75">
      <c r="A33" s="60">
        <v>19</v>
      </c>
      <c r="B33" s="61" t="s">
        <v>111</v>
      </c>
      <c r="C33" s="55">
        <f t="shared" si="0"/>
        <v>352529.03515199997</v>
      </c>
      <c r="D33" s="55">
        <f t="shared" si="13"/>
        <v>324829.68</v>
      </c>
      <c r="E33" s="55">
        <v>215054.71</v>
      </c>
      <c r="F33" s="55">
        <v>0</v>
      </c>
      <c r="G33" s="55">
        <v>0</v>
      </c>
      <c r="H33" s="55">
        <v>0</v>
      </c>
      <c r="I33" s="55">
        <v>0</v>
      </c>
      <c r="J33" s="55">
        <v>109774.97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69">
        <f t="shared" si="14"/>
        <v>20748</v>
      </c>
      <c r="Y33" s="69">
        <f t="shared" si="15"/>
        <v>20748</v>
      </c>
      <c r="Z33" s="69">
        <v>9820</v>
      </c>
      <c r="AA33" s="69">
        <v>0</v>
      </c>
      <c r="AB33" s="69">
        <v>0</v>
      </c>
      <c r="AC33" s="69">
        <v>0</v>
      </c>
      <c r="AD33" s="69">
        <v>0</v>
      </c>
      <c r="AE33" s="69">
        <v>10928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70">
        <v>0</v>
      </c>
      <c r="AL33" s="69">
        <f t="shared" si="16"/>
        <v>6951.355152000001</v>
      </c>
      <c r="AM33" s="69">
        <f t="shared" si="17"/>
        <v>6951.355152000001</v>
      </c>
      <c r="AN33" s="69">
        <f t="shared" si="1"/>
        <v>4602.170794000001</v>
      </c>
      <c r="AO33" s="69">
        <f t="shared" si="2"/>
        <v>0</v>
      </c>
      <c r="AP33" s="69">
        <f t="shared" si="3"/>
        <v>0</v>
      </c>
      <c r="AQ33" s="69">
        <f t="shared" si="4"/>
        <v>0</v>
      </c>
      <c r="AR33" s="69">
        <f t="shared" si="5"/>
        <v>0</v>
      </c>
      <c r="AS33" s="69">
        <f t="shared" si="6"/>
        <v>2349.1843580000004</v>
      </c>
      <c r="AT33" s="69">
        <f t="shared" si="7"/>
        <v>0</v>
      </c>
      <c r="AU33" s="69">
        <f t="shared" si="8"/>
        <v>0</v>
      </c>
      <c r="AV33" s="69">
        <f t="shared" si="9"/>
        <v>0</v>
      </c>
      <c r="AW33" s="69">
        <f t="shared" si="10"/>
        <v>0</v>
      </c>
      <c r="AX33" s="69">
        <f t="shared" si="11"/>
        <v>0</v>
      </c>
      <c r="AY33" s="70">
        <f t="shared" si="12"/>
        <v>0</v>
      </c>
    </row>
    <row r="34" spans="1:51" ht="30.75">
      <c r="A34" s="60">
        <v>20</v>
      </c>
      <c r="B34" s="61" t="s">
        <v>112</v>
      </c>
      <c r="C34" s="55">
        <f t="shared" si="0"/>
        <v>416298.03546600003</v>
      </c>
      <c r="D34" s="55">
        <f t="shared" si="13"/>
        <v>386301.19</v>
      </c>
      <c r="E34" s="55">
        <v>255752.15</v>
      </c>
      <c r="F34" s="55">
        <v>0</v>
      </c>
      <c r="G34" s="55">
        <v>0</v>
      </c>
      <c r="H34" s="55">
        <v>0</v>
      </c>
      <c r="I34" s="55">
        <v>0</v>
      </c>
      <c r="J34" s="55">
        <v>130549.04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69">
        <f t="shared" si="14"/>
        <v>21730</v>
      </c>
      <c r="Y34" s="69">
        <f t="shared" si="15"/>
        <v>21730</v>
      </c>
      <c r="Z34" s="69">
        <v>10802</v>
      </c>
      <c r="AA34" s="69">
        <v>0</v>
      </c>
      <c r="AB34" s="69">
        <v>0</v>
      </c>
      <c r="AC34" s="69">
        <v>0</v>
      </c>
      <c r="AD34" s="69">
        <v>0</v>
      </c>
      <c r="AE34" s="69">
        <v>10928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70">
        <v>0</v>
      </c>
      <c r="AL34" s="69">
        <f t="shared" si="16"/>
        <v>8266.845466</v>
      </c>
      <c r="AM34" s="69">
        <f t="shared" si="17"/>
        <v>8266.845466</v>
      </c>
      <c r="AN34" s="69">
        <f t="shared" si="1"/>
        <v>5473.09601</v>
      </c>
      <c r="AO34" s="69">
        <f t="shared" si="2"/>
        <v>0</v>
      </c>
      <c r="AP34" s="69">
        <f t="shared" si="3"/>
        <v>0</v>
      </c>
      <c r="AQ34" s="69">
        <f t="shared" si="4"/>
        <v>0</v>
      </c>
      <c r="AR34" s="69">
        <f t="shared" si="5"/>
        <v>0</v>
      </c>
      <c r="AS34" s="69">
        <f t="shared" si="6"/>
        <v>2793.749456</v>
      </c>
      <c r="AT34" s="69">
        <f t="shared" si="7"/>
        <v>0</v>
      </c>
      <c r="AU34" s="69">
        <f t="shared" si="8"/>
        <v>0</v>
      </c>
      <c r="AV34" s="69">
        <f t="shared" si="9"/>
        <v>0</v>
      </c>
      <c r="AW34" s="69">
        <f t="shared" si="10"/>
        <v>0</v>
      </c>
      <c r="AX34" s="69">
        <f t="shared" si="11"/>
        <v>0</v>
      </c>
      <c r="AY34" s="70">
        <f t="shared" si="12"/>
        <v>0</v>
      </c>
    </row>
    <row r="35" spans="1:51" ht="30.75">
      <c r="A35" s="60">
        <v>21</v>
      </c>
      <c r="B35" s="61" t="s">
        <v>61</v>
      </c>
      <c r="C35" s="55">
        <f t="shared" si="0"/>
        <v>279770.48401200003</v>
      </c>
      <c r="D35" s="55">
        <f t="shared" si="13"/>
        <v>264294.58</v>
      </c>
      <c r="E35" s="55">
        <v>264294.58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69">
        <f t="shared" si="14"/>
        <v>9820</v>
      </c>
      <c r="Y35" s="69">
        <f t="shared" si="15"/>
        <v>9820</v>
      </c>
      <c r="Z35" s="69">
        <v>9820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70">
        <v>0</v>
      </c>
      <c r="AL35" s="69">
        <f t="shared" si="16"/>
        <v>5655.904012000001</v>
      </c>
      <c r="AM35" s="69">
        <f t="shared" si="17"/>
        <v>5655.904012000001</v>
      </c>
      <c r="AN35" s="69">
        <f t="shared" si="1"/>
        <v>5655.904012000001</v>
      </c>
      <c r="AO35" s="69">
        <f t="shared" si="2"/>
        <v>0</v>
      </c>
      <c r="AP35" s="69">
        <f t="shared" si="3"/>
        <v>0</v>
      </c>
      <c r="AQ35" s="69">
        <f t="shared" si="4"/>
        <v>0</v>
      </c>
      <c r="AR35" s="69">
        <f t="shared" si="5"/>
        <v>0</v>
      </c>
      <c r="AS35" s="69">
        <f t="shared" si="6"/>
        <v>0</v>
      </c>
      <c r="AT35" s="69">
        <f t="shared" si="7"/>
        <v>0</v>
      </c>
      <c r="AU35" s="69">
        <f t="shared" si="8"/>
        <v>0</v>
      </c>
      <c r="AV35" s="69">
        <f t="shared" si="9"/>
        <v>0</v>
      </c>
      <c r="AW35" s="69">
        <f t="shared" si="10"/>
        <v>0</v>
      </c>
      <c r="AX35" s="69">
        <f t="shared" si="11"/>
        <v>0</v>
      </c>
      <c r="AY35" s="70">
        <f t="shared" si="12"/>
        <v>0</v>
      </c>
    </row>
    <row r="36" spans="1:51" ht="30.75">
      <c r="A36" s="60">
        <v>22</v>
      </c>
      <c r="B36" s="61" t="s">
        <v>113</v>
      </c>
      <c r="C36" s="55">
        <f t="shared" si="0"/>
        <v>341216.152214</v>
      </c>
      <c r="D36" s="55">
        <f t="shared" si="13"/>
        <v>322530.01</v>
      </c>
      <c r="E36" s="55">
        <v>322530.01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69">
        <f t="shared" si="14"/>
        <v>11784</v>
      </c>
      <c r="Y36" s="69">
        <f t="shared" si="15"/>
        <v>11784</v>
      </c>
      <c r="Z36" s="69">
        <v>11784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70">
        <v>0</v>
      </c>
      <c r="AL36" s="69">
        <f t="shared" si="16"/>
        <v>6902.142214000001</v>
      </c>
      <c r="AM36" s="69">
        <f t="shared" si="17"/>
        <v>6902.142214000001</v>
      </c>
      <c r="AN36" s="69">
        <f t="shared" si="1"/>
        <v>6902.142214000001</v>
      </c>
      <c r="AO36" s="69">
        <f t="shared" si="2"/>
        <v>0</v>
      </c>
      <c r="AP36" s="69">
        <f t="shared" si="3"/>
        <v>0</v>
      </c>
      <c r="AQ36" s="69">
        <f t="shared" si="4"/>
        <v>0</v>
      </c>
      <c r="AR36" s="69">
        <f t="shared" si="5"/>
        <v>0</v>
      </c>
      <c r="AS36" s="69">
        <f t="shared" si="6"/>
        <v>0</v>
      </c>
      <c r="AT36" s="69">
        <f t="shared" si="7"/>
        <v>0</v>
      </c>
      <c r="AU36" s="69">
        <f t="shared" si="8"/>
        <v>0</v>
      </c>
      <c r="AV36" s="69">
        <f t="shared" si="9"/>
        <v>0</v>
      </c>
      <c r="AW36" s="69">
        <f t="shared" si="10"/>
        <v>0</v>
      </c>
      <c r="AX36" s="69">
        <f t="shared" si="11"/>
        <v>0</v>
      </c>
      <c r="AY36" s="70">
        <f t="shared" si="12"/>
        <v>0</v>
      </c>
    </row>
    <row r="37" spans="1:51" ht="30.75">
      <c r="A37" s="60">
        <v>23</v>
      </c>
      <c r="B37" s="61" t="s">
        <v>114</v>
      </c>
      <c r="C37" s="55">
        <f t="shared" si="0"/>
        <v>285934.345</v>
      </c>
      <c r="D37" s="55">
        <f t="shared" si="13"/>
        <v>274175</v>
      </c>
      <c r="E37" s="55">
        <v>274175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69">
        <f t="shared" si="14"/>
        <v>5892</v>
      </c>
      <c r="Y37" s="69">
        <f t="shared" si="15"/>
        <v>5892</v>
      </c>
      <c r="Z37" s="69">
        <v>5892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70">
        <v>0</v>
      </c>
      <c r="AL37" s="69">
        <f t="shared" si="16"/>
        <v>5867.345</v>
      </c>
      <c r="AM37" s="69">
        <f t="shared" si="17"/>
        <v>5867.345</v>
      </c>
      <c r="AN37" s="69">
        <f t="shared" si="1"/>
        <v>5867.345</v>
      </c>
      <c r="AO37" s="69">
        <f t="shared" si="2"/>
        <v>0</v>
      </c>
      <c r="AP37" s="69">
        <f t="shared" si="3"/>
        <v>0</v>
      </c>
      <c r="AQ37" s="69">
        <f t="shared" si="4"/>
        <v>0</v>
      </c>
      <c r="AR37" s="69">
        <f t="shared" si="5"/>
        <v>0</v>
      </c>
      <c r="AS37" s="69">
        <f t="shared" si="6"/>
        <v>0</v>
      </c>
      <c r="AT37" s="69">
        <f t="shared" si="7"/>
        <v>0</v>
      </c>
      <c r="AU37" s="69">
        <f t="shared" si="8"/>
        <v>0</v>
      </c>
      <c r="AV37" s="69">
        <f t="shared" si="9"/>
        <v>0</v>
      </c>
      <c r="AW37" s="69">
        <f t="shared" si="10"/>
        <v>0</v>
      </c>
      <c r="AX37" s="69">
        <f t="shared" si="11"/>
        <v>0</v>
      </c>
      <c r="AY37" s="70">
        <f t="shared" si="12"/>
        <v>0</v>
      </c>
    </row>
    <row r="38" spans="1:51" ht="30.75">
      <c r="A38" s="60">
        <v>24</v>
      </c>
      <c r="B38" s="61" t="s">
        <v>115</v>
      </c>
      <c r="C38" s="55">
        <f t="shared" si="0"/>
        <v>306092.04525799997</v>
      </c>
      <c r="D38" s="55">
        <f t="shared" si="13"/>
        <v>293718.47</v>
      </c>
      <c r="E38" s="55">
        <v>293718.47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69">
        <f t="shared" si="14"/>
        <v>6088</v>
      </c>
      <c r="Y38" s="69">
        <f t="shared" si="15"/>
        <v>6088</v>
      </c>
      <c r="Z38" s="69">
        <v>6088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70">
        <v>0</v>
      </c>
      <c r="AL38" s="69">
        <f t="shared" si="16"/>
        <v>6285.575258</v>
      </c>
      <c r="AM38" s="69">
        <f t="shared" si="17"/>
        <v>6285.575258</v>
      </c>
      <c r="AN38" s="69">
        <f t="shared" si="1"/>
        <v>6285.575258</v>
      </c>
      <c r="AO38" s="69">
        <f t="shared" si="2"/>
        <v>0</v>
      </c>
      <c r="AP38" s="69">
        <f t="shared" si="3"/>
        <v>0</v>
      </c>
      <c r="AQ38" s="69">
        <f t="shared" si="4"/>
        <v>0</v>
      </c>
      <c r="AR38" s="69">
        <f t="shared" si="5"/>
        <v>0</v>
      </c>
      <c r="AS38" s="69">
        <f t="shared" si="6"/>
        <v>0</v>
      </c>
      <c r="AT38" s="69">
        <f t="shared" si="7"/>
        <v>0</v>
      </c>
      <c r="AU38" s="69">
        <f t="shared" si="8"/>
        <v>0</v>
      </c>
      <c r="AV38" s="69">
        <f t="shared" si="9"/>
        <v>0</v>
      </c>
      <c r="AW38" s="69">
        <f t="shared" si="10"/>
        <v>0</v>
      </c>
      <c r="AX38" s="69">
        <f t="shared" si="11"/>
        <v>0</v>
      </c>
      <c r="AY38" s="70">
        <f t="shared" si="12"/>
        <v>0</v>
      </c>
    </row>
    <row r="39" spans="1:51" ht="30.75">
      <c r="A39" s="60">
        <v>25</v>
      </c>
      <c r="B39" s="61" t="s">
        <v>116</v>
      </c>
      <c r="C39" s="55">
        <f t="shared" si="0"/>
        <v>132639.22332</v>
      </c>
      <c r="D39" s="55">
        <f t="shared" si="13"/>
        <v>125533.8</v>
      </c>
      <c r="E39" s="55">
        <v>125533.8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69">
        <f t="shared" si="14"/>
        <v>4419</v>
      </c>
      <c r="Y39" s="69">
        <f t="shared" si="15"/>
        <v>4419</v>
      </c>
      <c r="Z39" s="69">
        <v>4419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70">
        <v>0</v>
      </c>
      <c r="AL39" s="69">
        <f t="shared" si="16"/>
        <v>2686.4233200000003</v>
      </c>
      <c r="AM39" s="69">
        <f t="shared" si="17"/>
        <v>2686.4233200000003</v>
      </c>
      <c r="AN39" s="69">
        <f t="shared" si="1"/>
        <v>2686.4233200000003</v>
      </c>
      <c r="AO39" s="69">
        <f t="shared" si="2"/>
        <v>0</v>
      </c>
      <c r="AP39" s="69">
        <f t="shared" si="3"/>
        <v>0</v>
      </c>
      <c r="AQ39" s="69">
        <f t="shared" si="4"/>
        <v>0</v>
      </c>
      <c r="AR39" s="69">
        <f t="shared" si="5"/>
        <v>0</v>
      </c>
      <c r="AS39" s="69">
        <f t="shared" si="6"/>
        <v>0</v>
      </c>
      <c r="AT39" s="69">
        <f t="shared" si="7"/>
        <v>0</v>
      </c>
      <c r="AU39" s="69">
        <f t="shared" si="8"/>
        <v>0</v>
      </c>
      <c r="AV39" s="69">
        <f t="shared" si="9"/>
        <v>0</v>
      </c>
      <c r="AW39" s="69">
        <f t="shared" si="10"/>
        <v>0</v>
      </c>
      <c r="AX39" s="69">
        <f t="shared" si="11"/>
        <v>0</v>
      </c>
      <c r="AY39" s="70">
        <f t="shared" si="12"/>
        <v>0</v>
      </c>
    </row>
    <row r="40" spans="1:51" ht="30.75">
      <c r="A40" s="60">
        <v>26</v>
      </c>
      <c r="B40" s="61" t="s">
        <v>117</v>
      </c>
      <c r="C40" s="55">
        <f t="shared" si="0"/>
        <v>197144.60894</v>
      </c>
      <c r="D40" s="55">
        <f t="shared" si="13"/>
        <v>178762.1</v>
      </c>
      <c r="E40" s="55">
        <v>101314.96</v>
      </c>
      <c r="F40" s="55">
        <v>77447.14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69">
        <f t="shared" si="14"/>
        <v>14557</v>
      </c>
      <c r="Y40" s="69">
        <f t="shared" si="15"/>
        <v>14557</v>
      </c>
      <c r="Z40" s="69">
        <v>3437</v>
      </c>
      <c r="AA40" s="69">
        <v>11120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70">
        <v>0</v>
      </c>
      <c r="AL40" s="69">
        <f t="shared" si="16"/>
        <v>3825.5089400000006</v>
      </c>
      <c r="AM40" s="69">
        <f t="shared" si="17"/>
        <v>3825.5089400000006</v>
      </c>
      <c r="AN40" s="69">
        <f t="shared" si="1"/>
        <v>2168.1401440000004</v>
      </c>
      <c r="AO40" s="69">
        <f t="shared" si="2"/>
        <v>1657.3687960000002</v>
      </c>
      <c r="AP40" s="69">
        <f t="shared" si="3"/>
        <v>0</v>
      </c>
      <c r="AQ40" s="69">
        <f t="shared" si="4"/>
        <v>0</v>
      </c>
      <c r="AR40" s="69">
        <f t="shared" si="5"/>
        <v>0</v>
      </c>
      <c r="AS40" s="69">
        <f t="shared" si="6"/>
        <v>0</v>
      </c>
      <c r="AT40" s="69">
        <f t="shared" si="7"/>
        <v>0</v>
      </c>
      <c r="AU40" s="69">
        <f t="shared" si="8"/>
        <v>0</v>
      </c>
      <c r="AV40" s="69">
        <f t="shared" si="9"/>
        <v>0</v>
      </c>
      <c r="AW40" s="69">
        <f t="shared" si="10"/>
        <v>0</v>
      </c>
      <c r="AX40" s="69">
        <f t="shared" si="11"/>
        <v>0</v>
      </c>
      <c r="AY40" s="70">
        <f t="shared" si="12"/>
        <v>0</v>
      </c>
    </row>
    <row r="41" spans="1:51" ht="30.75">
      <c r="A41" s="60">
        <v>27</v>
      </c>
      <c r="B41" s="61" t="s">
        <v>62</v>
      </c>
      <c r="C41" s="55">
        <f t="shared" si="0"/>
        <v>159604.24483799998</v>
      </c>
      <c r="D41" s="55">
        <f t="shared" si="13"/>
        <v>103703.17</v>
      </c>
      <c r="E41" s="55">
        <v>103703.17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43.5</v>
      </c>
      <c r="T41" s="55">
        <v>44805</v>
      </c>
      <c r="U41" s="55">
        <v>0</v>
      </c>
      <c r="V41" s="55">
        <v>0</v>
      </c>
      <c r="W41" s="55">
        <v>0</v>
      </c>
      <c r="X41" s="69">
        <f t="shared" si="14"/>
        <v>7918</v>
      </c>
      <c r="Y41" s="69">
        <f t="shared" si="15"/>
        <v>3437</v>
      </c>
      <c r="Z41" s="69">
        <v>3437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4481</v>
      </c>
      <c r="AK41" s="70">
        <v>0</v>
      </c>
      <c r="AL41" s="69">
        <f t="shared" si="16"/>
        <v>3178.0748380000005</v>
      </c>
      <c r="AM41" s="69">
        <f t="shared" si="17"/>
        <v>2219.2478380000002</v>
      </c>
      <c r="AN41" s="69">
        <f t="shared" si="1"/>
        <v>2219.2478380000002</v>
      </c>
      <c r="AO41" s="69">
        <f t="shared" si="2"/>
        <v>0</v>
      </c>
      <c r="AP41" s="69">
        <f t="shared" si="3"/>
        <v>0</v>
      </c>
      <c r="AQ41" s="69">
        <f t="shared" si="4"/>
        <v>0</v>
      </c>
      <c r="AR41" s="69">
        <f t="shared" si="5"/>
        <v>0</v>
      </c>
      <c r="AS41" s="69">
        <f t="shared" si="6"/>
        <v>0</v>
      </c>
      <c r="AT41" s="69">
        <f t="shared" si="7"/>
        <v>0</v>
      </c>
      <c r="AU41" s="69">
        <f t="shared" si="8"/>
        <v>0</v>
      </c>
      <c r="AV41" s="69">
        <f t="shared" si="9"/>
        <v>0</v>
      </c>
      <c r="AW41" s="69">
        <f t="shared" si="10"/>
        <v>0</v>
      </c>
      <c r="AX41" s="69">
        <f t="shared" si="11"/>
        <v>958.8270000000001</v>
      </c>
      <c r="AY41" s="70">
        <f t="shared" si="12"/>
        <v>0</v>
      </c>
    </row>
    <row r="42" spans="1:51" ht="30.75">
      <c r="A42" s="60">
        <v>28</v>
      </c>
      <c r="B42" s="61" t="s">
        <v>75</v>
      </c>
      <c r="C42" s="55">
        <f t="shared" si="0"/>
        <v>111920.50596</v>
      </c>
      <c r="D42" s="55">
        <f t="shared" si="13"/>
        <v>97341.4</v>
      </c>
      <c r="E42" s="55">
        <v>0</v>
      </c>
      <c r="F42" s="55">
        <v>97341.4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69">
        <f t="shared" si="14"/>
        <v>12496</v>
      </c>
      <c r="Y42" s="69">
        <f t="shared" si="15"/>
        <v>12496</v>
      </c>
      <c r="Z42" s="69">
        <v>0</v>
      </c>
      <c r="AA42" s="69">
        <v>12496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70">
        <v>0</v>
      </c>
      <c r="AL42" s="69">
        <f t="shared" si="16"/>
        <v>2083.1059600000003</v>
      </c>
      <c r="AM42" s="69">
        <f t="shared" si="17"/>
        <v>2083.1059600000003</v>
      </c>
      <c r="AN42" s="69">
        <f t="shared" si="1"/>
        <v>0</v>
      </c>
      <c r="AO42" s="69">
        <f t="shared" si="2"/>
        <v>2083.1059600000003</v>
      </c>
      <c r="AP42" s="69">
        <f t="shared" si="3"/>
        <v>0</v>
      </c>
      <c r="AQ42" s="69">
        <f t="shared" si="4"/>
        <v>0</v>
      </c>
      <c r="AR42" s="69">
        <f t="shared" si="5"/>
        <v>0</v>
      </c>
      <c r="AS42" s="69">
        <f t="shared" si="6"/>
        <v>0</v>
      </c>
      <c r="AT42" s="69">
        <f t="shared" si="7"/>
        <v>0</v>
      </c>
      <c r="AU42" s="69">
        <f t="shared" si="8"/>
        <v>0</v>
      </c>
      <c r="AV42" s="69">
        <f t="shared" si="9"/>
        <v>0</v>
      </c>
      <c r="AW42" s="69">
        <f t="shared" si="10"/>
        <v>0</v>
      </c>
      <c r="AX42" s="69">
        <f t="shared" si="11"/>
        <v>0</v>
      </c>
      <c r="AY42" s="70">
        <f t="shared" si="12"/>
        <v>0</v>
      </c>
    </row>
    <row r="43" spans="1:51" ht="30.75">
      <c r="A43" s="60">
        <v>29</v>
      </c>
      <c r="B43" s="61" t="s">
        <v>118</v>
      </c>
      <c r="C43" s="55">
        <f t="shared" si="0"/>
        <v>138896.010344</v>
      </c>
      <c r="D43" s="55">
        <f t="shared" si="13"/>
        <v>129207.96</v>
      </c>
      <c r="E43" s="55">
        <v>129207.96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69">
        <f t="shared" si="14"/>
        <v>6923</v>
      </c>
      <c r="Y43" s="69">
        <f t="shared" si="15"/>
        <v>6923</v>
      </c>
      <c r="Z43" s="69">
        <v>6923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70">
        <v>0</v>
      </c>
      <c r="AL43" s="69">
        <f t="shared" si="16"/>
        <v>2765.050344</v>
      </c>
      <c r="AM43" s="69">
        <f t="shared" si="17"/>
        <v>2765.050344</v>
      </c>
      <c r="AN43" s="69">
        <f t="shared" si="1"/>
        <v>2765.050344</v>
      </c>
      <c r="AO43" s="69">
        <f t="shared" si="2"/>
        <v>0</v>
      </c>
      <c r="AP43" s="69">
        <f t="shared" si="3"/>
        <v>0</v>
      </c>
      <c r="AQ43" s="69">
        <f t="shared" si="4"/>
        <v>0</v>
      </c>
      <c r="AR43" s="69">
        <f t="shared" si="5"/>
        <v>0</v>
      </c>
      <c r="AS43" s="69">
        <f t="shared" si="6"/>
        <v>0</v>
      </c>
      <c r="AT43" s="69">
        <f t="shared" si="7"/>
        <v>0</v>
      </c>
      <c r="AU43" s="69">
        <f t="shared" si="8"/>
        <v>0</v>
      </c>
      <c r="AV43" s="69">
        <f t="shared" si="9"/>
        <v>0</v>
      </c>
      <c r="AW43" s="69">
        <f t="shared" si="10"/>
        <v>0</v>
      </c>
      <c r="AX43" s="69">
        <f t="shared" si="11"/>
        <v>0</v>
      </c>
      <c r="AY43" s="70">
        <f t="shared" si="12"/>
        <v>0</v>
      </c>
    </row>
    <row r="44" spans="1:51" ht="30.75">
      <c r="A44" s="60">
        <v>30</v>
      </c>
      <c r="B44" s="61" t="s">
        <v>63</v>
      </c>
      <c r="C44" s="55">
        <f t="shared" si="0"/>
        <v>132486.011524</v>
      </c>
      <c r="D44" s="55">
        <f t="shared" si="13"/>
        <v>123941.66</v>
      </c>
      <c r="E44" s="55">
        <v>123941.66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69">
        <f t="shared" si="14"/>
        <v>5892</v>
      </c>
      <c r="Y44" s="69">
        <f t="shared" si="15"/>
        <v>5892</v>
      </c>
      <c r="Z44" s="69">
        <v>5892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70">
        <v>0</v>
      </c>
      <c r="AL44" s="69">
        <f t="shared" si="16"/>
        <v>2652.351524</v>
      </c>
      <c r="AM44" s="69">
        <f t="shared" si="17"/>
        <v>2652.351524</v>
      </c>
      <c r="AN44" s="69">
        <f t="shared" si="1"/>
        <v>2652.351524</v>
      </c>
      <c r="AO44" s="69">
        <f t="shared" si="2"/>
        <v>0</v>
      </c>
      <c r="AP44" s="69">
        <f t="shared" si="3"/>
        <v>0</v>
      </c>
      <c r="AQ44" s="69">
        <f t="shared" si="4"/>
        <v>0</v>
      </c>
      <c r="AR44" s="69">
        <f t="shared" si="5"/>
        <v>0</v>
      </c>
      <c r="AS44" s="69">
        <f t="shared" si="6"/>
        <v>0</v>
      </c>
      <c r="AT44" s="69">
        <f t="shared" si="7"/>
        <v>0</v>
      </c>
      <c r="AU44" s="69">
        <f t="shared" si="8"/>
        <v>0</v>
      </c>
      <c r="AV44" s="69">
        <f t="shared" si="9"/>
        <v>0</v>
      </c>
      <c r="AW44" s="69">
        <f t="shared" si="10"/>
        <v>0</v>
      </c>
      <c r="AX44" s="69">
        <f t="shared" si="11"/>
        <v>0</v>
      </c>
      <c r="AY44" s="70">
        <f t="shared" si="12"/>
        <v>0</v>
      </c>
    </row>
    <row r="45" spans="1:51" ht="30.75">
      <c r="A45" s="60">
        <v>31</v>
      </c>
      <c r="B45" s="61" t="s">
        <v>184</v>
      </c>
      <c r="C45" s="55">
        <f t="shared" si="0"/>
        <v>572057.272168</v>
      </c>
      <c r="D45" s="55">
        <f t="shared" si="13"/>
        <v>114848.12</v>
      </c>
      <c r="E45" s="55">
        <v>114848.12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308</v>
      </c>
      <c r="N45" s="55">
        <v>377916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69">
        <f t="shared" si="14"/>
        <v>68748</v>
      </c>
      <c r="Y45" s="69">
        <f t="shared" si="15"/>
        <v>7856</v>
      </c>
      <c r="Z45" s="69">
        <v>7856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60892</v>
      </c>
      <c r="AH45" s="69">
        <v>0</v>
      </c>
      <c r="AI45" s="69">
        <v>0</v>
      </c>
      <c r="AJ45" s="69">
        <v>0</v>
      </c>
      <c r="AK45" s="70">
        <v>0</v>
      </c>
      <c r="AL45" s="69">
        <f t="shared" si="16"/>
        <v>10545.152168</v>
      </c>
      <c r="AM45" s="69">
        <f t="shared" si="17"/>
        <v>2457.749768</v>
      </c>
      <c r="AN45" s="69">
        <f t="shared" si="1"/>
        <v>2457.749768</v>
      </c>
      <c r="AO45" s="69">
        <f t="shared" si="2"/>
        <v>0</v>
      </c>
      <c r="AP45" s="69">
        <f t="shared" si="3"/>
        <v>0</v>
      </c>
      <c r="AQ45" s="69">
        <f t="shared" si="4"/>
        <v>0</v>
      </c>
      <c r="AR45" s="69">
        <f t="shared" si="5"/>
        <v>0</v>
      </c>
      <c r="AS45" s="69">
        <f t="shared" si="6"/>
        <v>0</v>
      </c>
      <c r="AT45" s="69">
        <f t="shared" si="7"/>
        <v>0</v>
      </c>
      <c r="AU45" s="69">
        <f t="shared" si="8"/>
        <v>8087.402400000001</v>
      </c>
      <c r="AV45" s="69">
        <f t="shared" si="9"/>
        <v>0</v>
      </c>
      <c r="AW45" s="69">
        <f t="shared" si="10"/>
        <v>0</v>
      </c>
      <c r="AX45" s="69">
        <f t="shared" si="11"/>
        <v>0</v>
      </c>
      <c r="AY45" s="70">
        <f t="shared" si="12"/>
        <v>0</v>
      </c>
    </row>
    <row r="46" spans="1:51" ht="30.75">
      <c r="A46" s="60">
        <v>32</v>
      </c>
      <c r="B46" s="61" t="s">
        <v>76</v>
      </c>
      <c r="C46" s="55">
        <f t="shared" si="0"/>
        <v>131861.944128</v>
      </c>
      <c r="D46" s="55">
        <f t="shared" si="13"/>
        <v>116795.52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116795.52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69">
        <f t="shared" si="14"/>
        <v>12567</v>
      </c>
      <c r="Y46" s="69">
        <f t="shared" si="15"/>
        <v>12567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12567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70">
        <v>0</v>
      </c>
      <c r="AL46" s="69">
        <f t="shared" si="16"/>
        <v>2499.4241280000006</v>
      </c>
      <c r="AM46" s="69">
        <f t="shared" si="17"/>
        <v>2499.4241280000006</v>
      </c>
      <c r="AN46" s="69">
        <f t="shared" si="1"/>
        <v>0</v>
      </c>
      <c r="AO46" s="69">
        <f t="shared" si="2"/>
        <v>0</v>
      </c>
      <c r="AP46" s="69">
        <f t="shared" si="3"/>
        <v>0</v>
      </c>
      <c r="AQ46" s="69">
        <f t="shared" si="4"/>
        <v>0</v>
      </c>
      <c r="AR46" s="69">
        <f t="shared" si="5"/>
        <v>0</v>
      </c>
      <c r="AS46" s="69">
        <f t="shared" si="6"/>
        <v>2499.4241280000006</v>
      </c>
      <c r="AT46" s="69">
        <f t="shared" si="7"/>
        <v>0</v>
      </c>
      <c r="AU46" s="69">
        <f t="shared" si="8"/>
        <v>0</v>
      </c>
      <c r="AV46" s="69">
        <f t="shared" si="9"/>
        <v>0</v>
      </c>
      <c r="AW46" s="69">
        <f t="shared" si="10"/>
        <v>0</v>
      </c>
      <c r="AX46" s="69">
        <f t="shared" si="11"/>
        <v>0</v>
      </c>
      <c r="AY46" s="70">
        <f t="shared" si="12"/>
        <v>0</v>
      </c>
    </row>
    <row r="47" spans="1:51" ht="30.75">
      <c r="A47" s="60">
        <v>33</v>
      </c>
      <c r="B47" s="61" t="s">
        <v>119</v>
      </c>
      <c r="C47" s="55">
        <f aca="true" t="shared" si="18" ref="C47:C78">D47+L47+N47+P47+R47+T47+U47+V47+W47++X47+AL47</f>
        <v>375789.72542800003</v>
      </c>
      <c r="D47" s="55">
        <f t="shared" si="13"/>
        <v>346575.02</v>
      </c>
      <c r="E47" s="55">
        <v>229451.29</v>
      </c>
      <c r="F47" s="55">
        <v>0</v>
      </c>
      <c r="G47" s="55">
        <v>0</v>
      </c>
      <c r="H47" s="55">
        <v>0</v>
      </c>
      <c r="I47" s="55">
        <v>0</v>
      </c>
      <c r="J47" s="55">
        <v>117123.73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69">
        <f t="shared" si="14"/>
        <v>21798</v>
      </c>
      <c r="Y47" s="69">
        <f t="shared" si="15"/>
        <v>21798</v>
      </c>
      <c r="Z47" s="69">
        <v>9231</v>
      </c>
      <c r="AA47" s="69">
        <v>0</v>
      </c>
      <c r="AB47" s="69">
        <v>0</v>
      </c>
      <c r="AC47" s="69">
        <v>0</v>
      </c>
      <c r="AD47" s="69">
        <v>0</v>
      </c>
      <c r="AE47" s="69">
        <v>12567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70">
        <v>0</v>
      </c>
      <c r="AL47" s="69">
        <f t="shared" si="16"/>
        <v>7416.705428000001</v>
      </c>
      <c r="AM47" s="69">
        <f t="shared" si="17"/>
        <v>7416.705428000001</v>
      </c>
      <c r="AN47" s="69">
        <f aca="true" t="shared" si="19" ref="AN47:AN78">E47*2.14%+ROUND(,2)</f>
        <v>4910.257606000001</v>
      </c>
      <c r="AO47" s="69">
        <f aca="true" t="shared" si="20" ref="AO47:AO78">F47*2.14%+ROUND(,2)</f>
        <v>0</v>
      </c>
      <c r="AP47" s="69">
        <f aca="true" t="shared" si="21" ref="AP47:AP78">G47*2.14%+ROUND(,2)</f>
        <v>0</v>
      </c>
      <c r="AQ47" s="69">
        <f aca="true" t="shared" si="22" ref="AQ47:AQ78">H47*2.14%+ROUND(,2)</f>
        <v>0</v>
      </c>
      <c r="AR47" s="69">
        <f aca="true" t="shared" si="23" ref="AR47:AR78">I47*2.14%+ROUND(,2)</f>
        <v>0</v>
      </c>
      <c r="AS47" s="69">
        <f aca="true" t="shared" si="24" ref="AS47:AS78">J47*2.14%+ROUND(,2)</f>
        <v>2506.447822</v>
      </c>
      <c r="AT47" s="69">
        <f aca="true" t="shared" si="25" ref="AT47:AT78">L47*2.14%+ROUND(,2)</f>
        <v>0</v>
      </c>
      <c r="AU47" s="69">
        <f aca="true" t="shared" si="26" ref="AU47:AU78">N47*2.14%+ROUND(,2)</f>
        <v>0</v>
      </c>
      <c r="AV47" s="69">
        <f aca="true" t="shared" si="27" ref="AV47:AV78">P47*2.14%+ROUND(,2)</f>
        <v>0</v>
      </c>
      <c r="AW47" s="69">
        <f aca="true" t="shared" si="28" ref="AW47:AW78">R47*2.14%+ROUND(,2)</f>
        <v>0</v>
      </c>
      <c r="AX47" s="69">
        <f aca="true" t="shared" si="29" ref="AX47:AX78">T47*2.14%+ROUND(,2)</f>
        <v>0</v>
      </c>
      <c r="AY47" s="70">
        <f aca="true" t="shared" si="30" ref="AY47:AY78">U47*2.14+ROUND(,2)</f>
        <v>0</v>
      </c>
    </row>
    <row r="48" spans="1:51" ht="30.75">
      <c r="A48" s="60">
        <v>34</v>
      </c>
      <c r="B48" s="61" t="s">
        <v>120</v>
      </c>
      <c r="C48" s="55">
        <f t="shared" si="18"/>
        <v>287433.444052</v>
      </c>
      <c r="D48" s="55">
        <f t="shared" si="13"/>
        <v>273143.18</v>
      </c>
      <c r="E48" s="55">
        <v>273143.18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69">
        <f t="shared" si="14"/>
        <v>8445</v>
      </c>
      <c r="Y48" s="69">
        <f t="shared" si="15"/>
        <v>8445</v>
      </c>
      <c r="Z48" s="69">
        <v>8445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70">
        <v>0</v>
      </c>
      <c r="AL48" s="69">
        <f t="shared" si="16"/>
        <v>5845.264052</v>
      </c>
      <c r="AM48" s="69">
        <f t="shared" si="17"/>
        <v>5845.264052</v>
      </c>
      <c r="AN48" s="69">
        <f t="shared" si="19"/>
        <v>5845.264052</v>
      </c>
      <c r="AO48" s="69">
        <f t="shared" si="20"/>
        <v>0</v>
      </c>
      <c r="AP48" s="69">
        <f t="shared" si="21"/>
        <v>0</v>
      </c>
      <c r="AQ48" s="69">
        <f t="shared" si="22"/>
        <v>0</v>
      </c>
      <c r="AR48" s="69">
        <f t="shared" si="23"/>
        <v>0</v>
      </c>
      <c r="AS48" s="69">
        <f t="shared" si="24"/>
        <v>0</v>
      </c>
      <c r="AT48" s="69">
        <f t="shared" si="25"/>
        <v>0</v>
      </c>
      <c r="AU48" s="69">
        <f t="shared" si="26"/>
        <v>0</v>
      </c>
      <c r="AV48" s="69">
        <f t="shared" si="27"/>
        <v>0</v>
      </c>
      <c r="AW48" s="69">
        <f t="shared" si="28"/>
        <v>0</v>
      </c>
      <c r="AX48" s="69">
        <f t="shared" si="29"/>
        <v>0</v>
      </c>
      <c r="AY48" s="70">
        <f t="shared" si="30"/>
        <v>0</v>
      </c>
    </row>
    <row r="49" spans="1:51" ht="30.75">
      <c r="A49" s="60">
        <v>35</v>
      </c>
      <c r="B49" s="61" t="s">
        <v>121</v>
      </c>
      <c r="C49" s="55">
        <f t="shared" si="18"/>
        <v>590875.787264</v>
      </c>
      <c r="D49" s="55">
        <f t="shared" si="13"/>
        <v>513365.76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513365.76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69">
        <f t="shared" si="14"/>
        <v>66524</v>
      </c>
      <c r="Y49" s="69">
        <f t="shared" si="15"/>
        <v>66524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66524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70">
        <v>0</v>
      </c>
      <c r="AL49" s="69">
        <f t="shared" si="16"/>
        <v>10986.027264000002</v>
      </c>
      <c r="AM49" s="69">
        <f t="shared" si="17"/>
        <v>10986.027264000002</v>
      </c>
      <c r="AN49" s="69">
        <f t="shared" si="19"/>
        <v>0</v>
      </c>
      <c r="AO49" s="69">
        <f t="shared" si="20"/>
        <v>0</v>
      </c>
      <c r="AP49" s="69">
        <f t="shared" si="21"/>
        <v>0</v>
      </c>
      <c r="AQ49" s="69">
        <f t="shared" si="22"/>
        <v>0</v>
      </c>
      <c r="AR49" s="69">
        <f t="shared" si="23"/>
        <v>0</v>
      </c>
      <c r="AS49" s="69">
        <f t="shared" si="24"/>
        <v>10986.027264000002</v>
      </c>
      <c r="AT49" s="69">
        <f t="shared" si="25"/>
        <v>0</v>
      </c>
      <c r="AU49" s="69">
        <f t="shared" si="26"/>
        <v>0</v>
      </c>
      <c r="AV49" s="69">
        <f t="shared" si="27"/>
        <v>0</v>
      </c>
      <c r="AW49" s="69">
        <f t="shared" si="28"/>
        <v>0</v>
      </c>
      <c r="AX49" s="69">
        <f t="shared" si="29"/>
        <v>0</v>
      </c>
      <c r="AY49" s="70">
        <f t="shared" si="30"/>
        <v>0</v>
      </c>
    </row>
    <row r="50" spans="1:51" ht="30.75">
      <c r="A50" s="60">
        <v>36</v>
      </c>
      <c r="B50" s="61" t="s">
        <v>122</v>
      </c>
      <c r="C50" s="55">
        <f t="shared" si="18"/>
        <v>433431.43886000005</v>
      </c>
      <c r="D50" s="55">
        <f t="shared" si="13"/>
        <v>156446.29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156446.29</v>
      </c>
      <c r="K50" s="55">
        <v>0</v>
      </c>
      <c r="L50" s="55">
        <v>0</v>
      </c>
      <c r="M50" s="55">
        <v>0</v>
      </c>
      <c r="N50" s="55">
        <v>0</v>
      </c>
      <c r="O50" s="55">
        <v>1001</v>
      </c>
      <c r="P50" s="55">
        <v>102712.61</v>
      </c>
      <c r="Q50" s="55">
        <v>87</v>
      </c>
      <c r="R50" s="55">
        <v>37236</v>
      </c>
      <c r="S50" s="55">
        <v>64</v>
      </c>
      <c r="T50" s="55">
        <v>65920</v>
      </c>
      <c r="U50" s="55">
        <v>0</v>
      </c>
      <c r="V50" s="55">
        <v>0</v>
      </c>
      <c r="W50" s="55">
        <v>0</v>
      </c>
      <c r="X50" s="69">
        <f t="shared" si="14"/>
        <v>63363</v>
      </c>
      <c r="Y50" s="69">
        <f t="shared" si="15"/>
        <v>19124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19124</v>
      </c>
      <c r="AF50" s="69">
        <v>0</v>
      </c>
      <c r="AG50" s="69">
        <v>0</v>
      </c>
      <c r="AH50" s="69">
        <v>28468</v>
      </c>
      <c r="AI50" s="69">
        <v>9179</v>
      </c>
      <c r="AJ50" s="69">
        <v>6592</v>
      </c>
      <c r="AK50" s="70">
        <v>0</v>
      </c>
      <c r="AL50" s="69">
        <f t="shared" si="16"/>
        <v>7753.5388600000015</v>
      </c>
      <c r="AM50" s="69">
        <f t="shared" si="17"/>
        <v>3347.9506060000003</v>
      </c>
      <c r="AN50" s="69">
        <f t="shared" si="19"/>
        <v>0</v>
      </c>
      <c r="AO50" s="69">
        <f t="shared" si="20"/>
        <v>0</v>
      </c>
      <c r="AP50" s="69">
        <f t="shared" si="21"/>
        <v>0</v>
      </c>
      <c r="AQ50" s="69">
        <f t="shared" si="22"/>
        <v>0</v>
      </c>
      <c r="AR50" s="69">
        <f t="shared" si="23"/>
        <v>0</v>
      </c>
      <c r="AS50" s="69">
        <f t="shared" si="24"/>
        <v>3347.9506060000003</v>
      </c>
      <c r="AT50" s="69">
        <f t="shared" si="25"/>
        <v>0</v>
      </c>
      <c r="AU50" s="69">
        <f t="shared" si="26"/>
        <v>0</v>
      </c>
      <c r="AV50" s="69">
        <f t="shared" si="27"/>
        <v>2198.0498540000003</v>
      </c>
      <c r="AW50" s="69">
        <f t="shared" si="28"/>
        <v>796.8504</v>
      </c>
      <c r="AX50" s="69">
        <f t="shared" si="29"/>
        <v>1410.688</v>
      </c>
      <c r="AY50" s="70">
        <f t="shared" si="30"/>
        <v>0</v>
      </c>
    </row>
    <row r="51" spans="1:51" ht="30.75">
      <c r="A51" s="60">
        <v>37</v>
      </c>
      <c r="B51" s="61" t="s">
        <v>123</v>
      </c>
      <c r="C51" s="55">
        <f t="shared" si="18"/>
        <v>276712.925956</v>
      </c>
      <c r="D51" s="55">
        <f t="shared" si="13"/>
        <v>263896.54</v>
      </c>
      <c r="E51" s="55">
        <v>263896.54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69">
        <f t="shared" si="14"/>
        <v>7169</v>
      </c>
      <c r="Y51" s="69">
        <f t="shared" si="15"/>
        <v>7169</v>
      </c>
      <c r="Z51" s="69">
        <v>7169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70">
        <v>0</v>
      </c>
      <c r="AL51" s="69">
        <f t="shared" si="16"/>
        <v>5647.385956</v>
      </c>
      <c r="AM51" s="69">
        <f t="shared" si="17"/>
        <v>5647.385956</v>
      </c>
      <c r="AN51" s="69">
        <f t="shared" si="19"/>
        <v>5647.385956</v>
      </c>
      <c r="AO51" s="69">
        <f t="shared" si="20"/>
        <v>0</v>
      </c>
      <c r="AP51" s="69">
        <f t="shared" si="21"/>
        <v>0</v>
      </c>
      <c r="AQ51" s="69">
        <f t="shared" si="22"/>
        <v>0</v>
      </c>
      <c r="AR51" s="69">
        <f t="shared" si="23"/>
        <v>0</v>
      </c>
      <c r="AS51" s="69">
        <f t="shared" si="24"/>
        <v>0</v>
      </c>
      <c r="AT51" s="69">
        <f t="shared" si="25"/>
        <v>0</v>
      </c>
      <c r="AU51" s="69">
        <f t="shared" si="26"/>
        <v>0</v>
      </c>
      <c r="AV51" s="69">
        <f t="shared" si="27"/>
        <v>0</v>
      </c>
      <c r="AW51" s="69">
        <f t="shared" si="28"/>
        <v>0</v>
      </c>
      <c r="AX51" s="69">
        <f t="shared" si="29"/>
        <v>0</v>
      </c>
      <c r="AY51" s="70">
        <f t="shared" si="30"/>
        <v>0</v>
      </c>
    </row>
    <row r="52" spans="1:51" ht="30.75">
      <c r="A52" s="60">
        <v>38</v>
      </c>
      <c r="B52" s="61" t="s">
        <v>124</v>
      </c>
      <c r="C52" s="55">
        <f t="shared" si="18"/>
        <v>125111.847208</v>
      </c>
      <c r="D52" s="55">
        <f t="shared" si="13"/>
        <v>113837.72</v>
      </c>
      <c r="E52" s="55">
        <v>113837.72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69">
        <f t="shared" si="14"/>
        <v>8838</v>
      </c>
      <c r="Y52" s="69">
        <f t="shared" si="15"/>
        <v>8838</v>
      </c>
      <c r="Z52" s="69">
        <v>8838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70">
        <v>0</v>
      </c>
      <c r="AL52" s="69">
        <f t="shared" si="16"/>
        <v>2436.1272080000003</v>
      </c>
      <c r="AM52" s="69">
        <f t="shared" si="17"/>
        <v>2436.1272080000003</v>
      </c>
      <c r="AN52" s="69">
        <f t="shared" si="19"/>
        <v>2436.1272080000003</v>
      </c>
      <c r="AO52" s="69">
        <f t="shared" si="20"/>
        <v>0</v>
      </c>
      <c r="AP52" s="69">
        <f t="shared" si="21"/>
        <v>0</v>
      </c>
      <c r="AQ52" s="69">
        <f t="shared" si="22"/>
        <v>0</v>
      </c>
      <c r="AR52" s="69">
        <f t="shared" si="23"/>
        <v>0</v>
      </c>
      <c r="AS52" s="69">
        <f t="shared" si="24"/>
        <v>0</v>
      </c>
      <c r="AT52" s="69">
        <f t="shared" si="25"/>
        <v>0</v>
      </c>
      <c r="AU52" s="69">
        <f t="shared" si="26"/>
        <v>0</v>
      </c>
      <c r="AV52" s="69">
        <f t="shared" si="27"/>
        <v>0</v>
      </c>
      <c r="AW52" s="69">
        <f t="shared" si="28"/>
        <v>0</v>
      </c>
      <c r="AX52" s="69">
        <f t="shared" si="29"/>
        <v>0</v>
      </c>
      <c r="AY52" s="70">
        <f t="shared" si="30"/>
        <v>0</v>
      </c>
    </row>
    <row r="53" spans="1:51" ht="30.75">
      <c r="A53" s="60">
        <v>39</v>
      </c>
      <c r="B53" s="61" t="s">
        <v>125</v>
      </c>
      <c r="C53" s="55">
        <f t="shared" si="18"/>
        <v>200767.896682</v>
      </c>
      <c r="D53" s="55">
        <f t="shared" si="13"/>
        <v>194638.63</v>
      </c>
      <c r="E53" s="55">
        <v>194638.63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69">
        <f t="shared" si="14"/>
        <v>1964</v>
      </c>
      <c r="Y53" s="69">
        <f t="shared" si="15"/>
        <v>1964</v>
      </c>
      <c r="Z53" s="69">
        <v>1964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70">
        <v>0</v>
      </c>
      <c r="AL53" s="69">
        <f t="shared" si="16"/>
        <v>4165.266682</v>
      </c>
      <c r="AM53" s="69">
        <f t="shared" si="17"/>
        <v>4165.266682</v>
      </c>
      <c r="AN53" s="69">
        <f t="shared" si="19"/>
        <v>4165.266682</v>
      </c>
      <c r="AO53" s="69">
        <f t="shared" si="20"/>
        <v>0</v>
      </c>
      <c r="AP53" s="69">
        <f t="shared" si="21"/>
        <v>0</v>
      </c>
      <c r="AQ53" s="69">
        <f t="shared" si="22"/>
        <v>0</v>
      </c>
      <c r="AR53" s="69">
        <f t="shared" si="23"/>
        <v>0</v>
      </c>
      <c r="AS53" s="69">
        <f t="shared" si="24"/>
        <v>0</v>
      </c>
      <c r="AT53" s="69">
        <f t="shared" si="25"/>
        <v>0</v>
      </c>
      <c r="AU53" s="69">
        <f t="shared" si="26"/>
        <v>0</v>
      </c>
      <c r="AV53" s="69">
        <f t="shared" si="27"/>
        <v>0</v>
      </c>
      <c r="AW53" s="69">
        <f t="shared" si="28"/>
        <v>0</v>
      </c>
      <c r="AX53" s="69">
        <f t="shared" si="29"/>
        <v>0</v>
      </c>
      <c r="AY53" s="70">
        <f t="shared" si="30"/>
        <v>0</v>
      </c>
    </row>
    <row r="54" spans="1:51" ht="30.75">
      <c r="A54" s="60">
        <v>40</v>
      </c>
      <c r="B54" s="61" t="s">
        <v>64</v>
      </c>
      <c r="C54" s="55">
        <f t="shared" si="18"/>
        <v>102114.86645999999</v>
      </c>
      <c r="D54" s="55">
        <f t="shared" si="13"/>
        <v>0</v>
      </c>
      <c r="E54" s="55"/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953.6</v>
      </c>
      <c r="P54" s="55">
        <v>97848.9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69">
        <f t="shared" si="14"/>
        <v>2172</v>
      </c>
      <c r="Y54" s="69">
        <f t="shared" si="15"/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2172</v>
      </c>
      <c r="AI54" s="69">
        <v>0</v>
      </c>
      <c r="AJ54" s="69">
        <v>0</v>
      </c>
      <c r="AK54" s="70">
        <v>0</v>
      </c>
      <c r="AL54" s="69">
        <f t="shared" si="16"/>
        <v>2093.96646</v>
      </c>
      <c r="AM54" s="69">
        <f t="shared" si="17"/>
        <v>0</v>
      </c>
      <c r="AN54" s="69">
        <f t="shared" si="19"/>
        <v>0</v>
      </c>
      <c r="AO54" s="69">
        <f t="shared" si="20"/>
        <v>0</v>
      </c>
      <c r="AP54" s="69">
        <f t="shared" si="21"/>
        <v>0</v>
      </c>
      <c r="AQ54" s="69">
        <f t="shared" si="22"/>
        <v>0</v>
      </c>
      <c r="AR54" s="69">
        <f t="shared" si="23"/>
        <v>0</v>
      </c>
      <c r="AS54" s="69">
        <f t="shared" si="24"/>
        <v>0</v>
      </c>
      <c r="AT54" s="69">
        <f t="shared" si="25"/>
        <v>0</v>
      </c>
      <c r="AU54" s="69">
        <f t="shared" si="26"/>
        <v>0</v>
      </c>
      <c r="AV54" s="69">
        <f t="shared" si="27"/>
        <v>2093.96646</v>
      </c>
      <c r="AW54" s="69">
        <f t="shared" si="28"/>
        <v>0</v>
      </c>
      <c r="AX54" s="69">
        <f t="shared" si="29"/>
        <v>0</v>
      </c>
      <c r="AY54" s="70">
        <f t="shared" si="30"/>
        <v>0</v>
      </c>
    </row>
    <row r="55" spans="1:51" ht="30.75">
      <c r="A55" s="60">
        <v>41</v>
      </c>
      <c r="B55" s="61" t="s">
        <v>126</v>
      </c>
      <c r="C55" s="55">
        <f t="shared" si="18"/>
        <v>396114.821596</v>
      </c>
      <c r="D55" s="55">
        <f t="shared" si="13"/>
        <v>273755.54</v>
      </c>
      <c r="E55" s="55">
        <v>273755.54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894.1</v>
      </c>
      <c r="P55" s="55">
        <v>91743.6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69">
        <f t="shared" si="14"/>
        <v>22794</v>
      </c>
      <c r="Y55" s="69">
        <f t="shared" si="15"/>
        <v>20622</v>
      </c>
      <c r="Z55" s="69">
        <v>20622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2172</v>
      </c>
      <c r="AI55" s="69">
        <v>0</v>
      </c>
      <c r="AJ55" s="69">
        <v>0</v>
      </c>
      <c r="AK55" s="70">
        <v>0</v>
      </c>
      <c r="AL55" s="69">
        <f t="shared" si="16"/>
        <v>7821.681596</v>
      </c>
      <c r="AM55" s="69">
        <f t="shared" si="17"/>
        <v>5858.368556</v>
      </c>
      <c r="AN55" s="69">
        <f t="shared" si="19"/>
        <v>5858.368556</v>
      </c>
      <c r="AO55" s="69">
        <f t="shared" si="20"/>
        <v>0</v>
      </c>
      <c r="AP55" s="69">
        <f t="shared" si="21"/>
        <v>0</v>
      </c>
      <c r="AQ55" s="69">
        <f t="shared" si="22"/>
        <v>0</v>
      </c>
      <c r="AR55" s="69">
        <f t="shared" si="23"/>
        <v>0</v>
      </c>
      <c r="AS55" s="69">
        <f t="shared" si="24"/>
        <v>0</v>
      </c>
      <c r="AT55" s="69">
        <f t="shared" si="25"/>
        <v>0</v>
      </c>
      <c r="AU55" s="69">
        <f t="shared" si="26"/>
        <v>0</v>
      </c>
      <c r="AV55" s="69">
        <f t="shared" si="27"/>
        <v>1963.3130400000002</v>
      </c>
      <c r="AW55" s="69">
        <f t="shared" si="28"/>
        <v>0</v>
      </c>
      <c r="AX55" s="69">
        <f t="shared" si="29"/>
        <v>0</v>
      </c>
      <c r="AY55" s="70">
        <f t="shared" si="30"/>
        <v>0</v>
      </c>
    </row>
    <row r="56" spans="1:51" ht="30.75">
      <c r="A56" s="60">
        <v>42</v>
      </c>
      <c r="B56" s="61" t="s">
        <v>127</v>
      </c>
      <c r="C56" s="55">
        <f t="shared" si="18"/>
        <v>264178.226968</v>
      </c>
      <c r="D56" s="55">
        <f t="shared" si="13"/>
        <v>200114.12</v>
      </c>
      <c r="E56" s="55">
        <v>129759.08</v>
      </c>
      <c r="F56" s="55">
        <v>0</v>
      </c>
      <c r="G56" s="55">
        <v>70355.04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44.4</v>
      </c>
      <c r="T56" s="55">
        <v>45732</v>
      </c>
      <c r="U56" s="55">
        <v>0</v>
      </c>
      <c r="V56" s="55">
        <v>0</v>
      </c>
      <c r="W56" s="55">
        <v>0</v>
      </c>
      <c r="X56" s="69">
        <f t="shared" si="14"/>
        <v>13071</v>
      </c>
      <c r="Y56" s="69">
        <f t="shared" si="15"/>
        <v>8498</v>
      </c>
      <c r="Z56" s="69">
        <v>2160</v>
      </c>
      <c r="AA56" s="69">
        <v>0</v>
      </c>
      <c r="AB56" s="69">
        <v>6338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4573</v>
      </c>
      <c r="AK56" s="70">
        <v>0</v>
      </c>
      <c r="AL56" s="69">
        <f t="shared" si="16"/>
        <v>5261.106968000001</v>
      </c>
      <c r="AM56" s="69">
        <f t="shared" si="17"/>
        <v>4282.4421680000005</v>
      </c>
      <c r="AN56" s="69">
        <f t="shared" si="19"/>
        <v>2776.844312</v>
      </c>
      <c r="AO56" s="69">
        <f t="shared" si="20"/>
        <v>0</v>
      </c>
      <c r="AP56" s="69">
        <f t="shared" si="21"/>
        <v>1505.597856</v>
      </c>
      <c r="AQ56" s="69">
        <f t="shared" si="22"/>
        <v>0</v>
      </c>
      <c r="AR56" s="69">
        <f t="shared" si="23"/>
        <v>0</v>
      </c>
      <c r="AS56" s="69">
        <f t="shared" si="24"/>
        <v>0</v>
      </c>
      <c r="AT56" s="69">
        <f t="shared" si="25"/>
        <v>0</v>
      </c>
      <c r="AU56" s="69">
        <f t="shared" si="26"/>
        <v>0</v>
      </c>
      <c r="AV56" s="69">
        <f t="shared" si="27"/>
        <v>0</v>
      </c>
      <c r="AW56" s="69">
        <f t="shared" si="28"/>
        <v>0</v>
      </c>
      <c r="AX56" s="69">
        <f t="shared" si="29"/>
        <v>978.6648000000001</v>
      </c>
      <c r="AY56" s="70">
        <f t="shared" si="30"/>
        <v>0</v>
      </c>
    </row>
    <row r="57" spans="1:51" ht="30.75">
      <c r="A57" s="60">
        <v>43</v>
      </c>
      <c r="B57" s="61" t="s">
        <v>128</v>
      </c>
      <c r="C57" s="55">
        <f t="shared" si="18"/>
        <v>262482.493892</v>
      </c>
      <c r="D57" s="55">
        <f t="shared" si="13"/>
        <v>254098.78</v>
      </c>
      <c r="E57" s="55">
        <v>254098.78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69">
        <f t="shared" si="14"/>
        <v>2946</v>
      </c>
      <c r="Y57" s="69">
        <f t="shared" si="15"/>
        <v>2946</v>
      </c>
      <c r="Z57" s="69">
        <v>2946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70">
        <v>0</v>
      </c>
      <c r="AL57" s="69">
        <f t="shared" si="16"/>
        <v>5437.713892000001</v>
      </c>
      <c r="AM57" s="69">
        <f t="shared" si="17"/>
        <v>5437.713892000001</v>
      </c>
      <c r="AN57" s="69">
        <f t="shared" si="19"/>
        <v>5437.713892000001</v>
      </c>
      <c r="AO57" s="69">
        <f t="shared" si="20"/>
        <v>0</v>
      </c>
      <c r="AP57" s="69">
        <f t="shared" si="21"/>
        <v>0</v>
      </c>
      <c r="AQ57" s="69">
        <f t="shared" si="22"/>
        <v>0</v>
      </c>
      <c r="AR57" s="69">
        <f t="shared" si="23"/>
        <v>0</v>
      </c>
      <c r="AS57" s="69">
        <f t="shared" si="24"/>
        <v>0</v>
      </c>
      <c r="AT57" s="69">
        <f t="shared" si="25"/>
        <v>0</v>
      </c>
      <c r="AU57" s="69">
        <f t="shared" si="26"/>
        <v>0</v>
      </c>
      <c r="AV57" s="69">
        <f t="shared" si="27"/>
        <v>0</v>
      </c>
      <c r="AW57" s="69">
        <f t="shared" si="28"/>
        <v>0</v>
      </c>
      <c r="AX57" s="69">
        <f t="shared" si="29"/>
        <v>0</v>
      </c>
      <c r="AY57" s="70">
        <f t="shared" si="30"/>
        <v>0</v>
      </c>
    </row>
    <row r="58" spans="1:51" ht="30.75">
      <c r="A58" s="60">
        <v>44</v>
      </c>
      <c r="B58" s="61" t="s">
        <v>129</v>
      </c>
      <c r="C58" s="55">
        <f t="shared" si="18"/>
        <v>117800.02409800001</v>
      </c>
      <c r="D58" s="55">
        <f t="shared" si="13"/>
        <v>113409.07</v>
      </c>
      <c r="E58" s="55">
        <v>113409.07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69">
        <f t="shared" si="14"/>
        <v>1964</v>
      </c>
      <c r="Y58" s="69">
        <f t="shared" si="15"/>
        <v>1964</v>
      </c>
      <c r="Z58" s="69">
        <v>1964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70">
        <v>0</v>
      </c>
      <c r="AL58" s="69">
        <f t="shared" si="16"/>
        <v>2426.9540980000006</v>
      </c>
      <c r="AM58" s="69">
        <f t="shared" si="17"/>
        <v>2426.9540980000006</v>
      </c>
      <c r="AN58" s="69">
        <f t="shared" si="19"/>
        <v>2426.9540980000006</v>
      </c>
      <c r="AO58" s="69">
        <f t="shared" si="20"/>
        <v>0</v>
      </c>
      <c r="AP58" s="69">
        <f t="shared" si="21"/>
        <v>0</v>
      </c>
      <c r="AQ58" s="69">
        <f t="shared" si="22"/>
        <v>0</v>
      </c>
      <c r="AR58" s="69">
        <f t="shared" si="23"/>
        <v>0</v>
      </c>
      <c r="AS58" s="69">
        <f t="shared" si="24"/>
        <v>0</v>
      </c>
      <c r="AT58" s="69">
        <f t="shared" si="25"/>
        <v>0</v>
      </c>
      <c r="AU58" s="69">
        <f t="shared" si="26"/>
        <v>0</v>
      </c>
      <c r="AV58" s="69">
        <f t="shared" si="27"/>
        <v>0</v>
      </c>
      <c r="AW58" s="69">
        <f t="shared" si="28"/>
        <v>0</v>
      </c>
      <c r="AX58" s="69">
        <f t="shared" si="29"/>
        <v>0</v>
      </c>
      <c r="AY58" s="70">
        <f t="shared" si="30"/>
        <v>0</v>
      </c>
    </row>
    <row r="59" spans="1:51" ht="30.75">
      <c r="A59" s="60">
        <v>45</v>
      </c>
      <c r="B59" s="61" t="s">
        <v>130</v>
      </c>
      <c r="C59" s="55">
        <f t="shared" si="18"/>
        <v>120935.705224</v>
      </c>
      <c r="D59" s="55">
        <f t="shared" si="13"/>
        <v>116287.16</v>
      </c>
      <c r="E59" s="55">
        <v>116287.16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69">
        <f t="shared" si="14"/>
        <v>2160</v>
      </c>
      <c r="Y59" s="69">
        <f t="shared" si="15"/>
        <v>2160</v>
      </c>
      <c r="Z59" s="69">
        <v>2160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70">
        <v>0</v>
      </c>
      <c r="AL59" s="69">
        <f t="shared" si="16"/>
        <v>2488.5452240000004</v>
      </c>
      <c r="AM59" s="69">
        <f t="shared" si="17"/>
        <v>2488.5452240000004</v>
      </c>
      <c r="AN59" s="69">
        <f t="shared" si="19"/>
        <v>2488.5452240000004</v>
      </c>
      <c r="AO59" s="69">
        <f t="shared" si="20"/>
        <v>0</v>
      </c>
      <c r="AP59" s="69">
        <f t="shared" si="21"/>
        <v>0</v>
      </c>
      <c r="AQ59" s="69">
        <f t="shared" si="22"/>
        <v>0</v>
      </c>
      <c r="AR59" s="69">
        <f t="shared" si="23"/>
        <v>0</v>
      </c>
      <c r="AS59" s="69">
        <f t="shared" si="24"/>
        <v>0</v>
      </c>
      <c r="AT59" s="69">
        <f t="shared" si="25"/>
        <v>0</v>
      </c>
      <c r="AU59" s="69">
        <f t="shared" si="26"/>
        <v>0</v>
      </c>
      <c r="AV59" s="69">
        <f t="shared" si="27"/>
        <v>0</v>
      </c>
      <c r="AW59" s="69">
        <f t="shared" si="28"/>
        <v>0</v>
      </c>
      <c r="AX59" s="69">
        <f t="shared" si="29"/>
        <v>0</v>
      </c>
      <c r="AY59" s="70">
        <f t="shared" si="30"/>
        <v>0</v>
      </c>
    </row>
    <row r="60" spans="1:51" ht="30.75">
      <c r="A60" s="60">
        <v>46</v>
      </c>
      <c r="B60" s="61" t="s">
        <v>131</v>
      </c>
      <c r="C60" s="55">
        <f t="shared" si="18"/>
        <v>120497.882114</v>
      </c>
      <c r="D60" s="55">
        <f t="shared" si="13"/>
        <v>115858.51</v>
      </c>
      <c r="E60" s="55">
        <v>115858.51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69">
        <f t="shared" si="14"/>
        <v>2160</v>
      </c>
      <c r="Y60" s="69">
        <f t="shared" si="15"/>
        <v>2160</v>
      </c>
      <c r="Z60" s="69">
        <v>2160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70">
        <v>0</v>
      </c>
      <c r="AL60" s="69">
        <f t="shared" si="16"/>
        <v>2479.3721140000002</v>
      </c>
      <c r="AM60" s="69">
        <f t="shared" si="17"/>
        <v>2479.3721140000002</v>
      </c>
      <c r="AN60" s="69">
        <f t="shared" si="19"/>
        <v>2479.3721140000002</v>
      </c>
      <c r="AO60" s="69">
        <f t="shared" si="20"/>
        <v>0</v>
      </c>
      <c r="AP60" s="69">
        <f t="shared" si="21"/>
        <v>0</v>
      </c>
      <c r="AQ60" s="69">
        <f t="shared" si="22"/>
        <v>0</v>
      </c>
      <c r="AR60" s="69">
        <f t="shared" si="23"/>
        <v>0</v>
      </c>
      <c r="AS60" s="69">
        <f t="shared" si="24"/>
        <v>0</v>
      </c>
      <c r="AT60" s="69">
        <f t="shared" si="25"/>
        <v>0</v>
      </c>
      <c r="AU60" s="69">
        <f t="shared" si="26"/>
        <v>0</v>
      </c>
      <c r="AV60" s="69">
        <f t="shared" si="27"/>
        <v>0</v>
      </c>
      <c r="AW60" s="69">
        <f t="shared" si="28"/>
        <v>0</v>
      </c>
      <c r="AX60" s="69">
        <f t="shared" si="29"/>
        <v>0</v>
      </c>
      <c r="AY60" s="70">
        <f t="shared" si="30"/>
        <v>0</v>
      </c>
    </row>
    <row r="61" spans="1:51" ht="30.75">
      <c r="A61" s="60">
        <v>47</v>
      </c>
      <c r="B61" s="61" t="s">
        <v>132</v>
      </c>
      <c r="C61" s="55">
        <f t="shared" si="18"/>
        <v>626699.198104</v>
      </c>
      <c r="D61" s="55">
        <f t="shared" si="13"/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5876</v>
      </c>
      <c r="P61" s="55">
        <v>602936.36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69">
        <f t="shared" si="14"/>
        <v>10860</v>
      </c>
      <c r="Y61" s="69">
        <f t="shared" si="15"/>
        <v>0</v>
      </c>
      <c r="Z61" s="69"/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10860</v>
      </c>
      <c r="AI61" s="69">
        <v>0</v>
      </c>
      <c r="AJ61" s="69">
        <v>0</v>
      </c>
      <c r="AK61" s="70">
        <v>0</v>
      </c>
      <c r="AL61" s="69">
        <f t="shared" si="16"/>
        <v>12902.838104</v>
      </c>
      <c r="AM61" s="69">
        <f t="shared" si="17"/>
        <v>0</v>
      </c>
      <c r="AN61" s="69">
        <f t="shared" si="19"/>
        <v>0</v>
      </c>
      <c r="AO61" s="69">
        <f t="shared" si="20"/>
        <v>0</v>
      </c>
      <c r="AP61" s="69">
        <f t="shared" si="21"/>
        <v>0</v>
      </c>
      <c r="AQ61" s="69">
        <f t="shared" si="22"/>
        <v>0</v>
      </c>
      <c r="AR61" s="69">
        <f t="shared" si="23"/>
        <v>0</v>
      </c>
      <c r="AS61" s="69">
        <f t="shared" si="24"/>
        <v>0</v>
      </c>
      <c r="AT61" s="69">
        <f t="shared" si="25"/>
        <v>0</v>
      </c>
      <c r="AU61" s="69">
        <f t="shared" si="26"/>
        <v>0</v>
      </c>
      <c r="AV61" s="69">
        <f t="shared" si="27"/>
        <v>12902.838104</v>
      </c>
      <c r="AW61" s="69">
        <f t="shared" si="28"/>
        <v>0</v>
      </c>
      <c r="AX61" s="69">
        <f t="shared" si="29"/>
        <v>0</v>
      </c>
      <c r="AY61" s="70">
        <f t="shared" si="30"/>
        <v>0</v>
      </c>
    </row>
    <row r="62" spans="1:51" ht="30.75">
      <c r="A62" s="60">
        <v>48</v>
      </c>
      <c r="B62" s="61" t="s">
        <v>133</v>
      </c>
      <c r="C62" s="55">
        <f t="shared" si="18"/>
        <v>335768.211078</v>
      </c>
      <c r="D62" s="55">
        <f t="shared" si="13"/>
        <v>311889.77</v>
      </c>
      <c r="E62" s="55">
        <v>206487.79</v>
      </c>
      <c r="F62" s="55">
        <v>0</v>
      </c>
      <c r="G62" s="55">
        <v>0</v>
      </c>
      <c r="H62" s="55">
        <v>0</v>
      </c>
      <c r="I62" s="55">
        <v>0</v>
      </c>
      <c r="J62" s="55">
        <v>105401.98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69">
        <f t="shared" si="14"/>
        <v>17204</v>
      </c>
      <c r="Y62" s="69">
        <f t="shared" si="15"/>
        <v>17204</v>
      </c>
      <c r="Z62" s="69">
        <v>4910</v>
      </c>
      <c r="AA62" s="69">
        <v>0</v>
      </c>
      <c r="AB62" s="69">
        <v>0</v>
      </c>
      <c r="AC62" s="69">
        <v>0</v>
      </c>
      <c r="AD62" s="69">
        <v>0</v>
      </c>
      <c r="AE62" s="69">
        <v>12294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70">
        <v>0</v>
      </c>
      <c r="AL62" s="69">
        <f t="shared" si="16"/>
        <v>6674.441078000001</v>
      </c>
      <c r="AM62" s="69">
        <f t="shared" si="17"/>
        <v>6674.441078000001</v>
      </c>
      <c r="AN62" s="69">
        <f t="shared" si="19"/>
        <v>4418.8387060000005</v>
      </c>
      <c r="AO62" s="69">
        <f t="shared" si="20"/>
        <v>0</v>
      </c>
      <c r="AP62" s="69">
        <f t="shared" si="21"/>
        <v>0</v>
      </c>
      <c r="AQ62" s="69">
        <f t="shared" si="22"/>
        <v>0</v>
      </c>
      <c r="AR62" s="69">
        <f t="shared" si="23"/>
        <v>0</v>
      </c>
      <c r="AS62" s="69">
        <f t="shared" si="24"/>
        <v>2255.6023720000003</v>
      </c>
      <c r="AT62" s="69">
        <f t="shared" si="25"/>
        <v>0</v>
      </c>
      <c r="AU62" s="69">
        <f t="shared" si="26"/>
        <v>0</v>
      </c>
      <c r="AV62" s="69">
        <f t="shared" si="27"/>
        <v>0</v>
      </c>
      <c r="AW62" s="69">
        <f t="shared" si="28"/>
        <v>0</v>
      </c>
      <c r="AX62" s="69">
        <f t="shared" si="29"/>
        <v>0</v>
      </c>
      <c r="AY62" s="70">
        <f t="shared" si="30"/>
        <v>0</v>
      </c>
    </row>
    <row r="63" spans="1:51" ht="30.75">
      <c r="A63" s="60">
        <v>49</v>
      </c>
      <c r="B63" s="61" t="s">
        <v>134</v>
      </c>
      <c r="C63" s="55">
        <f t="shared" si="18"/>
        <v>460883.574496</v>
      </c>
      <c r="D63" s="55">
        <f t="shared" si="13"/>
        <v>421772.64</v>
      </c>
      <c r="E63" s="55">
        <v>279236.16</v>
      </c>
      <c r="F63" s="55">
        <v>0</v>
      </c>
      <c r="G63" s="55">
        <v>0</v>
      </c>
      <c r="H63" s="55">
        <v>0</v>
      </c>
      <c r="I63" s="55">
        <v>0</v>
      </c>
      <c r="J63" s="55">
        <v>142536.48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69">
        <f t="shared" si="14"/>
        <v>30085</v>
      </c>
      <c r="Y63" s="69">
        <f t="shared" si="15"/>
        <v>30085</v>
      </c>
      <c r="Z63" s="69">
        <v>14239</v>
      </c>
      <c r="AA63" s="69">
        <v>0</v>
      </c>
      <c r="AB63" s="69">
        <v>0</v>
      </c>
      <c r="AC63" s="69">
        <v>0</v>
      </c>
      <c r="AD63" s="69">
        <v>0</v>
      </c>
      <c r="AE63" s="69">
        <v>15846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70">
        <v>0</v>
      </c>
      <c r="AL63" s="69">
        <f t="shared" si="16"/>
        <v>9025.934496000002</v>
      </c>
      <c r="AM63" s="69">
        <f t="shared" si="17"/>
        <v>9025.934496000002</v>
      </c>
      <c r="AN63" s="69">
        <f t="shared" si="19"/>
        <v>5975.653824</v>
      </c>
      <c r="AO63" s="69">
        <f t="shared" si="20"/>
        <v>0</v>
      </c>
      <c r="AP63" s="69">
        <f t="shared" si="21"/>
        <v>0</v>
      </c>
      <c r="AQ63" s="69">
        <f t="shared" si="22"/>
        <v>0</v>
      </c>
      <c r="AR63" s="69">
        <f t="shared" si="23"/>
        <v>0</v>
      </c>
      <c r="AS63" s="69">
        <f t="shared" si="24"/>
        <v>3050.280672000001</v>
      </c>
      <c r="AT63" s="69">
        <f t="shared" si="25"/>
        <v>0</v>
      </c>
      <c r="AU63" s="69">
        <f t="shared" si="26"/>
        <v>0</v>
      </c>
      <c r="AV63" s="69">
        <f t="shared" si="27"/>
        <v>0</v>
      </c>
      <c r="AW63" s="69">
        <f t="shared" si="28"/>
        <v>0</v>
      </c>
      <c r="AX63" s="69">
        <f t="shared" si="29"/>
        <v>0</v>
      </c>
      <c r="AY63" s="70">
        <f t="shared" si="30"/>
        <v>0</v>
      </c>
    </row>
    <row r="64" spans="1:51" ht="30.75">
      <c r="A64" s="60">
        <v>50</v>
      </c>
      <c r="B64" s="61" t="s">
        <v>135</v>
      </c>
      <c r="C64" s="55">
        <f t="shared" si="18"/>
        <v>431842.93098999996</v>
      </c>
      <c r="D64" s="55">
        <f t="shared" si="13"/>
        <v>322202.85</v>
      </c>
      <c r="E64" s="55">
        <v>213315.61</v>
      </c>
      <c r="F64" s="55">
        <v>0</v>
      </c>
      <c r="G64" s="55">
        <v>0</v>
      </c>
      <c r="H64" s="55">
        <v>0</v>
      </c>
      <c r="I64" s="55">
        <v>0</v>
      </c>
      <c r="J64" s="55">
        <v>108887.24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70</v>
      </c>
      <c r="T64" s="55">
        <v>72100</v>
      </c>
      <c r="U64" s="55">
        <v>0</v>
      </c>
      <c r="V64" s="55">
        <v>0</v>
      </c>
      <c r="W64" s="55">
        <v>0</v>
      </c>
      <c r="X64" s="69">
        <f t="shared" si="14"/>
        <v>29102</v>
      </c>
      <c r="Y64" s="69">
        <f t="shared" si="15"/>
        <v>21892</v>
      </c>
      <c r="Z64" s="69">
        <v>11784</v>
      </c>
      <c r="AA64" s="69">
        <v>0</v>
      </c>
      <c r="AB64" s="69">
        <v>0</v>
      </c>
      <c r="AC64" s="69">
        <v>0</v>
      </c>
      <c r="AD64" s="69">
        <v>0</v>
      </c>
      <c r="AE64" s="69">
        <v>10108</v>
      </c>
      <c r="AF64" s="69">
        <v>0</v>
      </c>
      <c r="AG64" s="69">
        <v>0</v>
      </c>
      <c r="AH64" s="69">
        <v>0</v>
      </c>
      <c r="AI64" s="69">
        <v>0</v>
      </c>
      <c r="AJ64" s="69">
        <v>7210</v>
      </c>
      <c r="AK64" s="70">
        <v>0</v>
      </c>
      <c r="AL64" s="69">
        <f t="shared" si="16"/>
        <v>8438.08099</v>
      </c>
      <c r="AM64" s="69">
        <f t="shared" si="17"/>
        <v>6895.14099</v>
      </c>
      <c r="AN64" s="69">
        <f t="shared" si="19"/>
        <v>4564.954054</v>
      </c>
      <c r="AO64" s="69">
        <f t="shared" si="20"/>
        <v>0</v>
      </c>
      <c r="AP64" s="69">
        <f t="shared" si="21"/>
        <v>0</v>
      </c>
      <c r="AQ64" s="69">
        <f t="shared" si="22"/>
        <v>0</v>
      </c>
      <c r="AR64" s="69">
        <f t="shared" si="23"/>
        <v>0</v>
      </c>
      <c r="AS64" s="69">
        <f t="shared" si="24"/>
        <v>2330.1869360000005</v>
      </c>
      <c r="AT64" s="69">
        <f t="shared" si="25"/>
        <v>0</v>
      </c>
      <c r="AU64" s="69">
        <f t="shared" si="26"/>
        <v>0</v>
      </c>
      <c r="AV64" s="69">
        <f t="shared" si="27"/>
        <v>0</v>
      </c>
      <c r="AW64" s="69">
        <f t="shared" si="28"/>
        <v>0</v>
      </c>
      <c r="AX64" s="69">
        <f t="shared" si="29"/>
        <v>1542.9400000000003</v>
      </c>
      <c r="AY64" s="70">
        <f t="shared" si="30"/>
        <v>0</v>
      </c>
    </row>
    <row r="65" spans="1:51" ht="30.75">
      <c r="A65" s="60">
        <v>51</v>
      </c>
      <c r="B65" s="61" t="s">
        <v>136</v>
      </c>
      <c r="C65" s="55">
        <f t="shared" si="18"/>
        <v>352644.624132</v>
      </c>
      <c r="D65" s="55">
        <f t="shared" si="13"/>
        <v>321740.38</v>
      </c>
      <c r="E65" s="55">
        <v>213009.43</v>
      </c>
      <c r="F65" s="55">
        <v>0</v>
      </c>
      <c r="G65" s="55">
        <v>0</v>
      </c>
      <c r="H65" s="55">
        <v>0</v>
      </c>
      <c r="I65" s="55">
        <v>0</v>
      </c>
      <c r="J65" s="55">
        <v>108730.95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69">
        <f t="shared" si="14"/>
        <v>24019</v>
      </c>
      <c r="Y65" s="69">
        <f t="shared" si="15"/>
        <v>24019</v>
      </c>
      <c r="Z65" s="69">
        <v>14730</v>
      </c>
      <c r="AA65" s="69">
        <v>0</v>
      </c>
      <c r="AB65" s="69">
        <v>0</v>
      </c>
      <c r="AC65" s="69">
        <v>0</v>
      </c>
      <c r="AD65" s="69">
        <v>0</v>
      </c>
      <c r="AE65" s="69">
        <v>9289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70">
        <v>0</v>
      </c>
      <c r="AL65" s="69">
        <f t="shared" si="16"/>
        <v>6885.244132000001</v>
      </c>
      <c r="AM65" s="69">
        <f t="shared" si="17"/>
        <v>6885.244132000001</v>
      </c>
      <c r="AN65" s="69">
        <f t="shared" si="19"/>
        <v>4558.401802</v>
      </c>
      <c r="AO65" s="69">
        <f t="shared" si="20"/>
        <v>0</v>
      </c>
      <c r="AP65" s="69">
        <f t="shared" si="21"/>
        <v>0</v>
      </c>
      <c r="AQ65" s="69">
        <f t="shared" si="22"/>
        <v>0</v>
      </c>
      <c r="AR65" s="69">
        <f t="shared" si="23"/>
        <v>0</v>
      </c>
      <c r="AS65" s="69">
        <f t="shared" si="24"/>
        <v>2326.8423300000004</v>
      </c>
      <c r="AT65" s="69">
        <f t="shared" si="25"/>
        <v>0</v>
      </c>
      <c r="AU65" s="69">
        <f t="shared" si="26"/>
        <v>0</v>
      </c>
      <c r="AV65" s="69">
        <f t="shared" si="27"/>
        <v>0</v>
      </c>
      <c r="AW65" s="69">
        <f t="shared" si="28"/>
        <v>0</v>
      </c>
      <c r="AX65" s="69">
        <f t="shared" si="29"/>
        <v>0</v>
      </c>
      <c r="AY65" s="70">
        <f t="shared" si="30"/>
        <v>0</v>
      </c>
    </row>
    <row r="66" spans="1:51" ht="30.75">
      <c r="A66" s="60">
        <v>52</v>
      </c>
      <c r="B66" s="61" t="s">
        <v>137</v>
      </c>
      <c r="C66" s="55">
        <f t="shared" si="18"/>
        <v>340260.865736</v>
      </c>
      <c r="D66" s="55">
        <f t="shared" si="13"/>
        <v>320029.24</v>
      </c>
      <c r="E66" s="55">
        <v>211876.56</v>
      </c>
      <c r="F66" s="55">
        <v>0</v>
      </c>
      <c r="G66" s="55">
        <v>0</v>
      </c>
      <c r="H66" s="55">
        <v>0</v>
      </c>
      <c r="I66" s="55">
        <v>0</v>
      </c>
      <c r="J66" s="55">
        <v>108152.68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69">
        <f t="shared" si="14"/>
        <v>13383</v>
      </c>
      <c r="Y66" s="69">
        <f t="shared" si="15"/>
        <v>13383</v>
      </c>
      <c r="Z66" s="69">
        <v>2455</v>
      </c>
      <c r="AA66" s="69">
        <v>0</v>
      </c>
      <c r="AB66" s="69">
        <v>0</v>
      </c>
      <c r="AC66" s="69">
        <v>0</v>
      </c>
      <c r="AD66" s="69">
        <v>0</v>
      </c>
      <c r="AE66" s="69">
        <v>10928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70">
        <v>0</v>
      </c>
      <c r="AL66" s="69">
        <f t="shared" si="16"/>
        <v>6848.625736</v>
      </c>
      <c r="AM66" s="69">
        <f t="shared" si="17"/>
        <v>6848.625736</v>
      </c>
      <c r="AN66" s="69">
        <f t="shared" si="19"/>
        <v>4534.158384</v>
      </c>
      <c r="AO66" s="69">
        <f t="shared" si="20"/>
        <v>0</v>
      </c>
      <c r="AP66" s="69">
        <f t="shared" si="21"/>
        <v>0</v>
      </c>
      <c r="AQ66" s="69">
        <f t="shared" si="22"/>
        <v>0</v>
      </c>
      <c r="AR66" s="69">
        <f t="shared" si="23"/>
        <v>0</v>
      </c>
      <c r="AS66" s="69">
        <f t="shared" si="24"/>
        <v>2314.467352</v>
      </c>
      <c r="AT66" s="69">
        <f t="shared" si="25"/>
        <v>0</v>
      </c>
      <c r="AU66" s="69">
        <f t="shared" si="26"/>
        <v>0</v>
      </c>
      <c r="AV66" s="69">
        <f t="shared" si="27"/>
        <v>0</v>
      </c>
      <c r="AW66" s="69">
        <f t="shared" si="28"/>
        <v>0</v>
      </c>
      <c r="AX66" s="69">
        <f t="shared" si="29"/>
        <v>0</v>
      </c>
      <c r="AY66" s="70">
        <f t="shared" si="30"/>
        <v>0</v>
      </c>
    </row>
    <row r="67" spans="1:51" ht="30.75">
      <c r="A67" s="60">
        <v>53</v>
      </c>
      <c r="B67" s="61" t="s">
        <v>138</v>
      </c>
      <c r="C67" s="55">
        <f t="shared" si="18"/>
        <v>211876.31006</v>
      </c>
      <c r="D67" s="55">
        <f t="shared" si="13"/>
        <v>197822.9</v>
      </c>
      <c r="E67" s="55">
        <v>197822.9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69">
        <f t="shared" si="14"/>
        <v>9820</v>
      </c>
      <c r="Y67" s="69">
        <f t="shared" si="15"/>
        <v>9820</v>
      </c>
      <c r="Z67" s="69">
        <v>9820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70">
        <v>0</v>
      </c>
      <c r="AL67" s="69">
        <f t="shared" si="16"/>
        <v>4233.41006</v>
      </c>
      <c r="AM67" s="69">
        <f t="shared" si="17"/>
        <v>4233.41006</v>
      </c>
      <c r="AN67" s="69">
        <f t="shared" si="19"/>
        <v>4233.41006</v>
      </c>
      <c r="AO67" s="69">
        <f t="shared" si="20"/>
        <v>0</v>
      </c>
      <c r="AP67" s="69">
        <f t="shared" si="21"/>
        <v>0</v>
      </c>
      <c r="AQ67" s="69">
        <f t="shared" si="22"/>
        <v>0</v>
      </c>
      <c r="AR67" s="69">
        <f t="shared" si="23"/>
        <v>0</v>
      </c>
      <c r="AS67" s="69">
        <f t="shared" si="24"/>
        <v>0</v>
      </c>
      <c r="AT67" s="69">
        <f t="shared" si="25"/>
        <v>0</v>
      </c>
      <c r="AU67" s="69">
        <f t="shared" si="26"/>
        <v>0</v>
      </c>
      <c r="AV67" s="69">
        <f t="shared" si="27"/>
        <v>0</v>
      </c>
      <c r="AW67" s="69">
        <f t="shared" si="28"/>
        <v>0</v>
      </c>
      <c r="AX67" s="69">
        <f t="shared" si="29"/>
        <v>0</v>
      </c>
      <c r="AY67" s="70">
        <f t="shared" si="30"/>
        <v>0</v>
      </c>
    </row>
    <row r="68" spans="1:51" ht="30.75">
      <c r="A68" s="60">
        <v>54</v>
      </c>
      <c r="B68" s="61" t="s">
        <v>139</v>
      </c>
      <c r="C68" s="55">
        <f t="shared" si="18"/>
        <v>529167.3280079999</v>
      </c>
      <c r="D68" s="55">
        <f t="shared" si="13"/>
        <v>486009.72</v>
      </c>
      <c r="E68" s="55">
        <v>321764.56</v>
      </c>
      <c r="F68" s="55">
        <v>0</v>
      </c>
      <c r="G68" s="55">
        <v>0</v>
      </c>
      <c r="H68" s="55">
        <v>0</v>
      </c>
      <c r="I68" s="55">
        <v>0</v>
      </c>
      <c r="J68" s="55">
        <v>164245.16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69">
        <f t="shared" si="14"/>
        <v>32757</v>
      </c>
      <c r="Y68" s="69">
        <f t="shared" si="15"/>
        <v>32757</v>
      </c>
      <c r="Z68" s="69">
        <v>17185</v>
      </c>
      <c r="AA68" s="69">
        <v>0</v>
      </c>
      <c r="AB68" s="69">
        <v>0</v>
      </c>
      <c r="AC68" s="69">
        <v>0</v>
      </c>
      <c r="AD68" s="69">
        <v>0</v>
      </c>
      <c r="AE68" s="69">
        <v>15572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70">
        <v>0</v>
      </c>
      <c r="AL68" s="69">
        <f t="shared" si="16"/>
        <v>10400.608008000001</v>
      </c>
      <c r="AM68" s="69">
        <f t="shared" si="17"/>
        <v>10400.608008000001</v>
      </c>
      <c r="AN68" s="69">
        <f t="shared" si="19"/>
        <v>6885.761584000001</v>
      </c>
      <c r="AO68" s="69">
        <f t="shared" si="20"/>
        <v>0</v>
      </c>
      <c r="AP68" s="69">
        <f t="shared" si="21"/>
        <v>0</v>
      </c>
      <c r="AQ68" s="69">
        <f t="shared" si="22"/>
        <v>0</v>
      </c>
      <c r="AR68" s="69">
        <f t="shared" si="23"/>
        <v>0</v>
      </c>
      <c r="AS68" s="69">
        <f t="shared" si="24"/>
        <v>3514.8464240000003</v>
      </c>
      <c r="AT68" s="69">
        <f t="shared" si="25"/>
        <v>0</v>
      </c>
      <c r="AU68" s="69">
        <f t="shared" si="26"/>
        <v>0</v>
      </c>
      <c r="AV68" s="69">
        <f t="shared" si="27"/>
        <v>0</v>
      </c>
      <c r="AW68" s="69">
        <f t="shared" si="28"/>
        <v>0</v>
      </c>
      <c r="AX68" s="69">
        <f t="shared" si="29"/>
        <v>0</v>
      </c>
      <c r="AY68" s="70">
        <f t="shared" si="30"/>
        <v>0</v>
      </c>
    </row>
    <row r="69" spans="1:51" ht="30.75">
      <c r="A69" s="60">
        <v>55</v>
      </c>
      <c r="B69" s="61" t="s">
        <v>140</v>
      </c>
      <c r="C69" s="55">
        <f t="shared" si="18"/>
        <v>242117.62247200002</v>
      </c>
      <c r="D69" s="55">
        <f t="shared" si="13"/>
        <v>222623.48</v>
      </c>
      <c r="E69" s="55">
        <v>222623.48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69">
        <f t="shared" si="14"/>
        <v>14730</v>
      </c>
      <c r="Y69" s="69">
        <f t="shared" si="15"/>
        <v>14730</v>
      </c>
      <c r="Z69" s="69">
        <v>14730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70">
        <v>0</v>
      </c>
      <c r="AL69" s="69">
        <f t="shared" si="16"/>
        <v>4764.142472</v>
      </c>
      <c r="AM69" s="69">
        <f t="shared" si="17"/>
        <v>4764.142472</v>
      </c>
      <c r="AN69" s="69">
        <f t="shared" si="19"/>
        <v>4764.142472</v>
      </c>
      <c r="AO69" s="69">
        <f t="shared" si="20"/>
        <v>0</v>
      </c>
      <c r="AP69" s="69">
        <f t="shared" si="21"/>
        <v>0</v>
      </c>
      <c r="AQ69" s="69">
        <f t="shared" si="22"/>
        <v>0</v>
      </c>
      <c r="AR69" s="69">
        <f t="shared" si="23"/>
        <v>0</v>
      </c>
      <c r="AS69" s="69">
        <f t="shared" si="24"/>
        <v>0</v>
      </c>
      <c r="AT69" s="69">
        <f t="shared" si="25"/>
        <v>0</v>
      </c>
      <c r="AU69" s="69">
        <f t="shared" si="26"/>
        <v>0</v>
      </c>
      <c r="AV69" s="69">
        <f t="shared" si="27"/>
        <v>0</v>
      </c>
      <c r="AW69" s="69">
        <f t="shared" si="28"/>
        <v>0</v>
      </c>
      <c r="AX69" s="69">
        <f t="shared" si="29"/>
        <v>0</v>
      </c>
      <c r="AY69" s="70">
        <f t="shared" si="30"/>
        <v>0</v>
      </c>
    </row>
    <row r="70" spans="1:51" ht="30.75">
      <c r="A70" s="60">
        <v>56</v>
      </c>
      <c r="B70" s="61" t="s">
        <v>141</v>
      </c>
      <c r="C70" s="55">
        <f t="shared" si="18"/>
        <v>462468.76927399996</v>
      </c>
      <c r="D70" s="55">
        <f t="shared" si="13"/>
        <v>438357.91</v>
      </c>
      <c r="E70" s="55">
        <v>438357.91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69">
        <f t="shared" si="14"/>
        <v>14730</v>
      </c>
      <c r="Y70" s="69">
        <f t="shared" si="15"/>
        <v>14730</v>
      </c>
      <c r="Z70" s="69">
        <v>14730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70">
        <v>0</v>
      </c>
      <c r="AL70" s="69">
        <f t="shared" si="16"/>
        <v>9380.859274</v>
      </c>
      <c r="AM70" s="69">
        <f t="shared" si="17"/>
        <v>9380.859274</v>
      </c>
      <c r="AN70" s="69">
        <f t="shared" si="19"/>
        <v>9380.859274</v>
      </c>
      <c r="AO70" s="69">
        <f t="shared" si="20"/>
        <v>0</v>
      </c>
      <c r="AP70" s="69">
        <f t="shared" si="21"/>
        <v>0</v>
      </c>
      <c r="AQ70" s="69">
        <f t="shared" si="22"/>
        <v>0</v>
      </c>
      <c r="AR70" s="69">
        <f t="shared" si="23"/>
        <v>0</v>
      </c>
      <c r="AS70" s="69">
        <f t="shared" si="24"/>
        <v>0</v>
      </c>
      <c r="AT70" s="69">
        <f t="shared" si="25"/>
        <v>0</v>
      </c>
      <c r="AU70" s="69">
        <f t="shared" si="26"/>
        <v>0</v>
      </c>
      <c r="AV70" s="69">
        <f t="shared" si="27"/>
        <v>0</v>
      </c>
      <c r="AW70" s="69">
        <f t="shared" si="28"/>
        <v>0</v>
      </c>
      <c r="AX70" s="69">
        <f t="shared" si="29"/>
        <v>0</v>
      </c>
      <c r="AY70" s="70">
        <f t="shared" si="30"/>
        <v>0</v>
      </c>
    </row>
    <row r="71" spans="1:51" ht="30.75">
      <c r="A71" s="60">
        <v>57</v>
      </c>
      <c r="B71" s="61" t="s">
        <v>142</v>
      </c>
      <c r="C71" s="55">
        <f t="shared" si="18"/>
        <v>294400.23977600003</v>
      </c>
      <c r="D71" s="55">
        <f t="shared" si="13"/>
        <v>271887.84</v>
      </c>
      <c r="E71" s="55">
        <v>271887.84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69">
        <f t="shared" si="14"/>
        <v>16694</v>
      </c>
      <c r="Y71" s="69">
        <f t="shared" si="15"/>
        <v>16694</v>
      </c>
      <c r="Z71" s="69">
        <v>16694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70">
        <v>0</v>
      </c>
      <c r="AL71" s="69">
        <f t="shared" si="16"/>
        <v>5818.399776000001</v>
      </c>
      <c r="AM71" s="69">
        <f t="shared" si="17"/>
        <v>5818.399776000001</v>
      </c>
      <c r="AN71" s="69">
        <f t="shared" si="19"/>
        <v>5818.399776000001</v>
      </c>
      <c r="AO71" s="69">
        <f t="shared" si="20"/>
        <v>0</v>
      </c>
      <c r="AP71" s="69">
        <f t="shared" si="21"/>
        <v>0</v>
      </c>
      <c r="AQ71" s="69">
        <f t="shared" si="22"/>
        <v>0</v>
      </c>
      <c r="AR71" s="69">
        <f t="shared" si="23"/>
        <v>0</v>
      </c>
      <c r="AS71" s="69">
        <f t="shared" si="24"/>
        <v>0</v>
      </c>
      <c r="AT71" s="69">
        <f t="shared" si="25"/>
        <v>0</v>
      </c>
      <c r="AU71" s="69">
        <f t="shared" si="26"/>
        <v>0</v>
      </c>
      <c r="AV71" s="69">
        <f t="shared" si="27"/>
        <v>0</v>
      </c>
      <c r="AW71" s="69">
        <f t="shared" si="28"/>
        <v>0</v>
      </c>
      <c r="AX71" s="69">
        <f t="shared" si="29"/>
        <v>0</v>
      </c>
      <c r="AY71" s="70">
        <f t="shared" si="30"/>
        <v>0</v>
      </c>
    </row>
    <row r="72" spans="1:51" ht="30.75">
      <c r="A72" s="60">
        <v>58</v>
      </c>
      <c r="B72" s="61" t="s">
        <v>143</v>
      </c>
      <c r="C72" s="55">
        <f t="shared" si="18"/>
        <v>283498.4142</v>
      </c>
      <c r="D72" s="55">
        <f t="shared" si="13"/>
        <v>260253</v>
      </c>
      <c r="E72" s="55">
        <v>260253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69">
        <f t="shared" si="14"/>
        <v>17676</v>
      </c>
      <c r="Y72" s="69">
        <f t="shared" si="15"/>
        <v>17676</v>
      </c>
      <c r="Z72" s="69">
        <v>17676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70">
        <v>0</v>
      </c>
      <c r="AL72" s="69">
        <f t="shared" si="16"/>
        <v>5569.4142</v>
      </c>
      <c r="AM72" s="69">
        <f t="shared" si="17"/>
        <v>5569.4142</v>
      </c>
      <c r="AN72" s="69">
        <f t="shared" si="19"/>
        <v>5569.4142</v>
      </c>
      <c r="AO72" s="69">
        <f t="shared" si="20"/>
        <v>0</v>
      </c>
      <c r="AP72" s="69">
        <f t="shared" si="21"/>
        <v>0</v>
      </c>
      <c r="AQ72" s="69">
        <f t="shared" si="22"/>
        <v>0</v>
      </c>
      <c r="AR72" s="69">
        <f t="shared" si="23"/>
        <v>0</v>
      </c>
      <c r="AS72" s="69">
        <f t="shared" si="24"/>
        <v>0</v>
      </c>
      <c r="AT72" s="69">
        <f t="shared" si="25"/>
        <v>0</v>
      </c>
      <c r="AU72" s="69">
        <f t="shared" si="26"/>
        <v>0</v>
      </c>
      <c r="AV72" s="69">
        <f t="shared" si="27"/>
        <v>0</v>
      </c>
      <c r="AW72" s="69">
        <f t="shared" si="28"/>
        <v>0</v>
      </c>
      <c r="AX72" s="69">
        <f t="shared" si="29"/>
        <v>0</v>
      </c>
      <c r="AY72" s="70">
        <f t="shared" si="30"/>
        <v>0</v>
      </c>
    </row>
    <row r="73" spans="1:51" ht="30.75">
      <c r="A73" s="60">
        <v>59</v>
      </c>
      <c r="B73" s="61" t="s">
        <v>144</v>
      </c>
      <c r="C73" s="55">
        <f t="shared" si="18"/>
        <v>285111.988248</v>
      </c>
      <c r="D73" s="55">
        <f t="shared" si="13"/>
        <v>267601.32</v>
      </c>
      <c r="E73" s="55">
        <v>267601.32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69">
        <f t="shared" si="14"/>
        <v>11784</v>
      </c>
      <c r="Y73" s="69">
        <f t="shared" si="15"/>
        <v>11784</v>
      </c>
      <c r="Z73" s="69">
        <v>11784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70">
        <v>0</v>
      </c>
      <c r="AL73" s="69">
        <f t="shared" si="16"/>
        <v>5726.668248000001</v>
      </c>
      <c r="AM73" s="69">
        <f t="shared" si="17"/>
        <v>5726.668248000001</v>
      </c>
      <c r="AN73" s="69">
        <f t="shared" si="19"/>
        <v>5726.668248000001</v>
      </c>
      <c r="AO73" s="69">
        <f t="shared" si="20"/>
        <v>0</v>
      </c>
      <c r="AP73" s="69">
        <f t="shared" si="21"/>
        <v>0</v>
      </c>
      <c r="AQ73" s="69">
        <f t="shared" si="22"/>
        <v>0</v>
      </c>
      <c r="AR73" s="69">
        <f t="shared" si="23"/>
        <v>0</v>
      </c>
      <c r="AS73" s="69">
        <f t="shared" si="24"/>
        <v>0</v>
      </c>
      <c r="AT73" s="69">
        <f t="shared" si="25"/>
        <v>0</v>
      </c>
      <c r="AU73" s="69">
        <f t="shared" si="26"/>
        <v>0</v>
      </c>
      <c r="AV73" s="69">
        <f t="shared" si="27"/>
        <v>0</v>
      </c>
      <c r="AW73" s="69">
        <f t="shared" si="28"/>
        <v>0</v>
      </c>
      <c r="AX73" s="69">
        <f t="shared" si="29"/>
        <v>0</v>
      </c>
      <c r="AY73" s="70">
        <f t="shared" si="30"/>
        <v>0</v>
      </c>
    </row>
    <row r="74" spans="1:51" ht="30.75">
      <c r="A74" s="60">
        <v>60</v>
      </c>
      <c r="B74" s="61" t="s">
        <v>145</v>
      </c>
      <c r="C74" s="55">
        <f t="shared" si="18"/>
        <v>161970.83437</v>
      </c>
      <c r="D74" s="55">
        <f t="shared" si="13"/>
        <v>147209.55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147209.55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69">
        <f t="shared" si="14"/>
        <v>11611</v>
      </c>
      <c r="Y74" s="69">
        <f t="shared" si="15"/>
        <v>11611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11611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70">
        <v>0</v>
      </c>
      <c r="AL74" s="69">
        <f t="shared" si="16"/>
        <v>3150.2843700000003</v>
      </c>
      <c r="AM74" s="69">
        <f t="shared" si="17"/>
        <v>3150.2843700000003</v>
      </c>
      <c r="AN74" s="69">
        <f t="shared" si="19"/>
        <v>0</v>
      </c>
      <c r="AO74" s="69">
        <f t="shared" si="20"/>
        <v>0</v>
      </c>
      <c r="AP74" s="69">
        <f t="shared" si="21"/>
        <v>0</v>
      </c>
      <c r="AQ74" s="69">
        <f t="shared" si="22"/>
        <v>0</v>
      </c>
      <c r="AR74" s="69">
        <f t="shared" si="23"/>
        <v>0</v>
      </c>
      <c r="AS74" s="69">
        <f t="shared" si="24"/>
        <v>3150.2843700000003</v>
      </c>
      <c r="AT74" s="69">
        <f t="shared" si="25"/>
        <v>0</v>
      </c>
      <c r="AU74" s="69">
        <f t="shared" si="26"/>
        <v>0</v>
      </c>
      <c r="AV74" s="69">
        <f t="shared" si="27"/>
        <v>0</v>
      </c>
      <c r="AW74" s="69">
        <f t="shared" si="28"/>
        <v>0</v>
      </c>
      <c r="AX74" s="69">
        <f t="shared" si="29"/>
        <v>0</v>
      </c>
      <c r="AY74" s="70">
        <f t="shared" si="30"/>
        <v>0</v>
      </c>
    </row>
    <row r="75" spans="1:51" ht="30.75">
      <c r="A75" s="60">
        <v>61</v>
      </c>
      <c r="B75" s="61" t="s">
        <v>146</v>
      </c>
      <c r="C75" s="55">
        <f t="shared" si="18"/>
        <v>158953.74133800002</v>
      </c>
      <c r="D75" s="55">
        <f t="shared" si="13"/>
        <v>144255.67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144255.67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69">
        <f t="shared" si="14"/>
        <v>11611</v>
      </c>
      <c r="Y75" s="69">
        <f t="shared" si="15"/>
        <v>11611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11611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70">
        <v>0</v>
      </c>
      <c r="AL75" s="69">
        <f t="shared" si="16"/>
        <v>3087.0713380000007</v>
      </c>
      <c r="AM75" s="69">
        <f t="shared" si="17"/>
        <v>3087.0713380000007</v>
      </c>
      <c r="AN75" s="69">
        <f t="shared" si="19"/>
        <v>0</v>
      </c>
      <c r="AO75" s="69">
        <f t="shared" si="20"/>
        <v>0</v>
      </c>
      <c r="AP75" s="69">
        <f t="shared" si="21"/>
        <v>0</v>
      </c>
      <c r="AQ75" s="69">
        <f t="shared" si="22"/>
        <v>0</v>
      </c>
      <c r="AR75" s="69">
        <f t="shared" si="23"/>
        <v>0</v>
      </c>
      <c r="AS75" s="69">
        <f t="shared" si="24"/>
        <v>3087.0713380000007</v>
      </c>
      <c r="AT75" s="69">
        <f t="shared" si="25"/>
        <v>0</v>
      </c>
      <c r="AU75" s="69">
        <f t="shared" si="26"/>
        <v>0</v>
      </c>
      <c r="AV75" s="69">
        <f t="shared" si="27"/>
        <v>0</v>
      </c>
      <c r="AW75" s="69">
        <f t="shared" si="28"/>
        <v>0</v>
      </c>
      <c r="AX75" s="69">
        <f t="shared" si="29"/>
        <v>0</v>
      </c>
      <c r="AY75" s="70">
        <f t="shared" si="30"/>
        <v>0</v>
      </c>
    </row>
    <row r="76" spans="1:51" ht="30.75">
      <c r="A76" s="60">
        <v>62</v>
      </c>
      <c r="B76" s="61" t="s">
        <v>147</v>
      </c>
      <c r="C76" s="55">
        <f t="shared" si="18"/>
        <v>348973.00491200003</v>
      </c>
      <c r="D76" s="55">
        <f t="shared" si="13"/>
        <v>318688.08</v>
      </c>
      <c r="E76" s="55">
        <v>210988.64</v>
      </c>
      <c r="F76" s="55">
        <v>0</v>
      </c>
      <c r="G76" s="55">
        <v>0</v>
      </c>
      <c r="H76" s="55">
        <v>0</v>
      </c>
      <c r="I76" s="55">
        <v>0</v>
      </c>
      <c r="J76" s="55">
        <v>107699.44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69">
        <f t="shared" si="14"/>
        <v>23465</v>
      </c>
      <c r="Y76" s="69">
        <f t="shared" si="15"/>
        <v>23465</v>
      </c>
      <c r="Z76" s="69">
        <v>19640</v>
      </c>
      <c r="AA76" s="69">
        <v>0</v>
      </c>
      <c r="AB76" s="69">
        <v>0</v>
      </c>
      <c r="AC76" s="69">
        <v>0</v>
      </c>
      <c r="AD76" s="69">
        <v>0</v>
      </c>
      <c r="AE76" s="69">
        <v>3825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70">
        <v>0</v>
      </c>
      <c r="AL76" s="69">
        <f t="shared" si="16"/>
        <v>6819.924912</v>
      </c>
      <c r="AM76" s="69">
        <f t="shared" si="17"/>
        <v>6819.924912</v>
      </c>
      <c r="AN76" s="69">
        <f t="shared" si="19"/>
        <v>4515.156896</v>
      </c>
      <c r="AO76" s="69">
        <f t="shared" si="20"/>
        <v>0</v>
      </c>
      <c r="AP76" s="69">
        <f t="shared" si="21"/>
        <v>0</v>
      </c>
      <c r="AQ76" s="69">
        <f t="shared" si="22"/>
        <v>0</v>
      </c>
      <c r="AR76" s="69">
        <f t="shared" si="23"/>
        <v>0</v>
      </c>
      <c r="AS76" s="69">
        <f t="shared" si="24"/>
        <v>2304.7680160000004</v>
      </c>
      <c r="AT76" s="69">
        <f t="shared" si="25"/>
        <v>0</v>
      </c>
      <c r="AU76" s="69">
        <f t="shared" si="26"/>
        <v>0</v>
      </c>
      <c r="AV76" s="69">
        <f t="shared" si="27"/>
        <v>0</v>
      </c>
      <c r="AW76" s="69">
        <f t="shared" si="28"/>
        <v>0</v>
      </c>
      <c r="AX76" s="69">
        <f t="shared" si="29"/>
        <v>0</v>
      </c>
      <c r="AY76" s="70">
        <f t="shared" si="30"/>
        <v>0</v>
      </c>
    </row>
    <row r="77" spans="1:51" ht="30.75">
      <c r="A77" s="60">
        <v>63</v>
      </c>
      <c r="B77" s="61" t="s">
        <v>65</v>
      </c>
      <c r="C77" s="55">
        <f t="shared" si="18"/>
        <v>386402.279512</v>
      </c>
      <c r="D77" s="55">
        <f t="shared" si="13"/>
        <v>353327.07999999996</v>
      </c>
      <c r="E77" s="55">
        <v>233921.52</v>
      </c>
      <c r="F77" s="55">
        <v>0</v>
      </c>
      <c r="G77" s="55">
        <v>0</v>
      </c>
      <c r="H77" s="55">
        <v>0</v>
      </c>
      <c r="I77" s="55">
        <v>0</v>
      </c>
      <c r="J77" s="55">
        <v>119405.56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69">
        <f t="shared" si="14"/>
        <v>25514</v>
      </c>
      <c r="Y77" s="69">
        <f t="shared" si="15"/>
        <v>25514</v>
      </c>
      <c r="Z77" s="69">
        <v>19640</v>
      </c>
      <c r="AA77" s="69">
        <v>0</v>
      </c>
      <c r="AB77" s="69">
        <v>0</v>
      </c>
      <c r="AC77" s="69">
        <v>0</v>
      </c>
      <c r="AD77" s="69">
        <v>0</v>
      </c>
      <c r="AE77" s="69">
        <v>5874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70">
        <v>0</v>
      </c>
      <c r="AL77" s="69">
        <f t="shared" si="16"/>
        <v>7561.199512000001</v>
      </c>
      <c r="AM77" s="69">
        <f t="shared" si="17"/>
        <v>7561.199512000001</v>
      </c>
      <c r="AN77" s="69">
        <f t="shared" si="19"/>
        <v>5005.920528000001</v>
      </c>
      <c r="AO77" s="69">
        <f t="shared" si="20"/>
        <v>0</v>
      </c>
      <c r="AP77" s="69">
        <f t="shared" si="21"/>
        <v>0</v>
      </c>
      <c r="AQ77" s="69">
        <f t="shared" si="22"/>
        <v>0</v>
      </c>
      <c r="AR77" s="69">
        <f t="shared" si="23"/>
        <v>0</v>
      </c>
      <c r="AS77" s="69">
        <f t="shared" si="24"/>
        <v>2555.278984</v>
      </c>
      <c r="AT77" s="69">
        <f t="shared" si="25"/>
        <v>0</v>
      </c>
      <c r="AU77" s="69">
        <f t="shared" si="26"/>
        <v>0</v>
      </c>
      <c r="AV77" s="69">
        <f t="shared" si="27"/>
        <v>0</v>
      </c>
      <c r="AW77" s="69">
        <f t="shared" si="28"/>
        <v>0</v>
      </c>
      <c r="AX77" s="69">
        <f t="shared" si="29"/>
        <v>0</v>
      </c>
      <c r="AY77" s="70">
        <f t="shared" si="30"/>
        <v>0</v>
      </c>
    </row>
    <row r="78" spans="1:51" ht="30.75">
      <c r="A78" s="60">
        <v>64</v>
      </c>
      <c r="B78" s="61" t="s">
        <v>66</v>
      </c>
      <c r="C78" s="55">
        <f t="shared" si="18"/>
        <v>395024.907636</v>
      </c>
      <c r="D78" s="55">
        <f t="shared" si="13"/>
        <v>362437.74</v>
      </c>
      <c r="E78" s="55">
        <v>239953.27</v>
      </c>
      <c r="F78" s="55">
        <v>0</v>
      </c>
      <c r="G78" s="55">
        <v>0</v>
      </c>
      <c r="H78" s="55">
        <v>0</v>
      </c>
      <c r="I78" s="55">
        <v>0</v>
      </c>
      <c r="J78" s="55">
        <v>122484.47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69">
        <f t="shared" si="14"/>
        <v>24831</v>
      </c>
      <c r="Y78" s="69">
        <f t="shared" si="15"/>
        <v>24831</v>
      </c>
      <c r="Z78" s="69">
        <v>19640</v>
      </c>
      <c r="AA78" s="69">
        <v>0</v>
      </c>
      <c r="AB78" s="69">
        <v>0</v>
      </c>
      <c r="AC78" s="69">
        <v>0</v>
      </c>
      <c r="AD78" s="69">
        <v>0</v>
      </c>
      <c r="AE78" s="69">
        <v>5191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70">
        <v>0</v>
      </c>
      <c r="AL78" s="69">
        <f t="shared" si="16"/>
        <v>7756.167636000001</v>
      </c>
      <c r="AM78" s="69">
        <f t="shared" si="17"/>
        <v>7756.167636000001</v>
      </c>
      <c r="AN78" s="69">
        <f t="shared" si="19"/>
        <v>5134.999978000001</v>
      </c>
      <c r="AO78" s="69">
        <f t="shared" si="20"/>
        <v>0</v>
      </c>
      <c r="AP78" s="69">
        <f t="shared" si="21"/>
        <v>0</v>
      </c>
      <c r="AQ78" s="69">
        <f t="shared" si="22"/>
        <v>0</v>
      </c>
      <c r="AR78" s="69">
        <f t="shared" si="23"/>
        <v>0</v>
      </c>
      <c r="AS78" s="69">
        <f t="shared" si="24"/>
        <v>2621.1676580000003</v>
      </c>
      <c r="AT78" s="69">
        <f t="shared" si="25"/>
        <v>0</v>
      </c>
      <c r="AU78" s="69">
        <f t="shared" si="26"/>
        <v>0</v>
      </c>
      <c r="AV78" s="69">
        <f t="shared" si="27"/>
        <v>0</v>
      </c>
      <c r="AW78" s="69">
        <f t="shared" si="28"/>
        <v>0</v>
      </c>
      <c r="AX78" s="69">
        <f t="shared" si="29"/>
        <v>0</v>
      </c>
      <c r="AY78" s="70">
        <f t="shared" si="30"/>
        <v>0</v>
      </c>
    </row>
    <row r="79" spans="1:51" ht="30.75">
      <c r="A79" s="60">
        <v>65</v>
      </c>
      <c r="B79" s="61" t="s">
        <v>148</v>
      </c>
      <c r="C79" s="55">
        <f aca="true" t="shared" si="31" ref="C79:C110">D79+L79+N79+P79+R79+T79+U79+V79+W79++X79+AL79</f>
        <v>265791.557592</v>
      </c>
      <c r="D79" s="55">
        <f t="shared" si="13"/>
        <v>240994.28</v>
      </c>
      <c r="E79" s="55">
        <v>240994.28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69">
        <f t="shared" si="14"/>
        <v>19640</v>
      </c>
      <c r="Y79" s="69">
        <f t="shared" si="15"/>
        <v>19640</v>
      </c>
      <c r="Z79" s="69">
        <v>19640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70">
        <v>0</v>
      </c>
      <c r="AL79" s="69">
        <f t="shared" si="16"/>
        <v>5157.277592</v>
      </c>
      <c r="AM79" s="69">
        <f t="shared" si="17"/>
        <v>5157.277592</v>
      </c>
      <c r="AN79" s="69">
        <f aca="true" t="shared" si="32" ref="AN79:AN110">E79*2.14%+ROUND(,2)</f>
        <v>5157.277592</v>
      </c>
      <c r="AO79" s="69">
        <f aca="true" t="shared" si="33" ref="AO79:AO110">F79*2.14%+ROUND(,2)</f>
        <v>0</v>
      </c>
      <c r="AP79" s="69">
        <f aca="true" t="shared" si="34" ref="AP79:AP110">G79*2.14%+ROUND(,2)</f>
        <v>0</v>
      </c>
      <c r="AQ79" s="69">
        <f aca="true" t="shared" si="35" ref="AQ79:AQ110">H79*2.14%+ROUND(,2)</f>
        <v>0</v>
      </c>
      <c r="AR79" s="69">
        <f aca="true" t="shared" si="36" ref="AR79:AR110">I79*2.14%+ROUND(,2)</f>
        <v>0</v>
      </c>
      <c r="AS79" s="69">
        <f aca="true" t="shared" si="37" ref="AS79:AS110">J79*2.14%+ROUND(,2)</f>
        <v>0</v>
      </c>
      <c r="AT79" s="69">
        <f aca="true" t="shared" si="38" ref="AT79:AT110">L79*2.14%+ROUND(,2)</f>
        <v>0</v>
      </c>
      <c r="AU79" s="69">
        <f aca="true" t="shared" si="39" ref="AU79:AU110">N79*2.14%+ROUND(,2)</f>
        <v>0</v>
      </c>
      <c r="AV79" s="69">
        <f aca="true" t="shared" si="40" ref="AV79:AV110">P79*2.14%+ROUND(,2)</f>
        <v>0</v>
      </c>
      <c r="AW79" s="69">
        <f aca="true" t="shared" si="41" ref="AW79:AW110">R79*2.14%+ROUND(,2)</f>
        <v>0</v>
      </c>
      <c r="AX79" s="69">
        <f aca="true" t="shared" si="42" ref="AX79:AX110">T79*2.14%+ROUND(,2)</f>
        <v>0</v>
      </c>
      <c r="AY79" s="70">
        <f aca="true" t="shared" si="43" ref="AY79:AY110">U79*2.14+ROUND(,2)</f>
        <v>0</v>
      </c>
    </row>
    <row r="80" spans="1:51" ht="30.75">
      <c r="A80" s="60">
        <v>66</v>
      </c>
      <c r="B80" s="61" t="s">
        <v>67</v>
      </c>
      <c r="C80" s="55">
        <f t="shared" si="31"/>
        <v>139041.169728</v>
      </c>
      <c r="D80" s="55">
        <f aca="true" t="shared" si="44" ref="D80:D125">SUM(E80+F80+G80+H80+I80+J80)</f>
        <v>116899.52</v>
      </c>
      <c r="E80" s="55">
        <v>116899.52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69">
        <f aca="true" t="shared" si="45" ref="X80:X125">SUM(Y80+AF80+AG80+AH80+AI80+AJ80+AK80)</f>
        <v>19640</v>
      </c>
      <c r="Y80" s="69">
        <f aca="true" t="shared" si="46" ref="Y80:Y125">SUM(Z80+AA80+AB80+AC80+AD80+AE80)</f>
        <v>19640</v>
      </c>
      <c r="Z80" s="69">
        <v>19640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70">
        <v>0</v>
      </c>
      <c r="AL80" s="69">
        <f aca="true" t="shared" si="47" ref="AL80:AL125">AM80+AT80+AU80+AV80+AW80+AX80+AY80+ROUND(,2)</f>
        <v>2501.6497280000003</v>
      </c>
      <c r="AM80" s="69">
        <f aca="true" t="shared" si="48" ref="AM80:AM125">AN80+AO80+AP80+AQ80+AR80+AS80</f>
        <v>2501.6497280000003</v>
      </c>
      <c r="AN80" s="69">
        <f t="shared" si="32"/>
        <v>2501.6497280000003</v>
      </c>
      <c r="AO80" s="69">
        <f t="shared" si="33"/>
        <v>0</v>
      </c>
      <c r="AP80" s="69">
        <f t="shared" si="34"/>
        <v>0</v>
      </c>
      <c r="AQ80" s="69">
        <f t="shared" si="35"/>
        <v>0</v>
      </c>
      <c r="AR80" s="69">
        <f t="shared" si="36"/>
        <v>0</v>
      </c>
      <c r="AS80" s="69">
        <f t="shared" si="37"/>
        <v>0</v>
      </c>
      <c r="AT80" s="69">
        <f t="shared" si="38"/>
        <v>0</v>
      </c>
      <c r="AU80" s="69">
        <f t="shared" si="39"/>
        <v>0</v>
      </c>
      <c r="AV80" s="69">
        <f t="shared" si="40"/>
        <v>0</v>
      </c>
      <c r="AW80" s="69">
        <f t="shared" si="41"/>
        <v>0</v>
      </c>
      <c r="AX80" s="69">
        <f t="shared" si="42"/>
        <v>0</v>
      </c>
      <c r="AY80" s="70">
        <f t="shared" si="43"/>
        <v>0</v>
      </c>
    </row>
    <row r="81" spans="1:51" ht="30.75">
      <c r="A81" s="60">
        <v>67</v>
      </c>
      <c r="B81" s="61" t="s">
        <v>149</v>
      </c>
      <c r="C81" s="55">
        <f t="shared" si="31"/>
        <v>316266.750352</v>
      </c>
      <c r="D81" s="55">
        <f t="shared" si="44"/>
        <v>280797.68</v>
      </c>
      <c r="E81" s="55">
        <v>280797.68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69">
        <f t="shared" si="45"/>
        <v>29460</v>
      </c>
      <c r="Y81" s="69">
        <f t="shared" si="46"/>
        <v>29460</v>
      </c>
      <c r="Z81" s="69">
        <v>29460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70">
        <v>0</v>
      </c>
      <c r="AL81" s="69">
        <f t="shared" si="47"/>
        <v>6009.070352000001</v>
      </c>
      <c r="AM81" s="69">
        <f t="shared" si="48"/>
        <v>6009.070352000001</v>
      </c>
      <c r="AN81" s="69">
        <f t="shared" si="32"/>
        <v>6009.070352000001</v>
      </c>
      <c r="AO81" s="69">
        <f t="shared" si="33"/>
        <v>0</v>
      </c>
      <c r="AP81" s="69">
        <f t="shared" si="34"/>
        <v>0</v>
      </c>
      <c r="AQ81" s="69">
        <f t="shared" si="35"/>
        <v>0</v>
      </c>
      <c r="AR81" s="69">
        <f t="shared" si="36"/>
        <v>0</v>
      </c>
      <c r="AS81" s="69">
        <f t="shared" si="37"/>
        <v>0</v>
      </c>
      <c r="AT81" s="69">
        <f t="shared" si="38"/>
        <v>0</v>
      </c>
      <c r="AU81" s="69">
        <f t="shared" si="39"/>
        <v>0</v>
      </c>
      <c r="AV81" s="69">
        <f t="shared" si="40"/>
        <v>0</v>
      </c>
      <c r="AW81" s="69">
        <f t="shared" si="41"/>
        <v>0</v>
      </c>
      <c r="AX81" s="69">
        <f t="shared" si="42"/>
        <v>0</v>
      </c>
      <c r="AY81" s="70">
        <f t="shared" si="43"/>
        <v>0</v>
      </c>
    </row>
    <row r="82" spans="1:51" ht="30.75">
      <c r="A82" s="60">
        <v>68</v>
      </c>
      <c r="B82" s="61" t="s">
        <v>150</v>
      </c>
      <c r="C82" s="55">
        <f t="shared" si="31"/>
        <v>447992.215092</v>
      </c>
      <c r="D82" s="55">
        <f t="shared" si="44"/>
        <v>432356.78</v>
      </c>
      <c r="E82" s="55">
        <v>432356.78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69">
        <f t="shared" si="45"/>
        <v>6383</v>
      </c>
      <c r="Y82" s="69">
        <f t="shared" si="46"/>
        <v>6383</v>
      </c>
      <c r="Z82" s="69">
        <v>6383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70">
        <v>0</v>
      </c>
      <c r="AL82" s="69">
        <f t="shared" si="47"/>
        <v>9252.435092000002</v>
      </c>
      <c r="AM82" s="69">
        <f t="shared" si="48"/>
        <v>9252.435092000002</v>
      </c>
      <c r="AN82" s="69">
        <f t="shared" si="32"/>
        <v>9252.435092000002</v>
      </c>
      <c r="AO82" s="69">
        <f t="shared" si="33"/>
        <v>0</v>
      </c>
      <c r="AP82" s="69">
        <f t="shared" si="34"/>
        <v>0</v>
      </c>
      <c r="AQ82" s="69">
        <f t="shared" si="35"/>
        <v>0</v>
      </c>
      <c r="AR82" s="69">
        <f t="shared" si="36"/>
        <v>0</v>
      </c>
      <c r="AS82" s="69">
        <f t="shared" si="37"/>
        <v>0</v>
      </c>
      <c r="AT82" s="69">
        <f t="shared" si="38"/>
        <v>0</v>
      </c>
      <c r="AU82" s="69">
        <f t="shared" si="39"/>
        <v>0</v>
      </c>
      <c r="AV82" s="69">
        <f t="shared" si="40"/>
        <v>0</v>
      </c>
      <c r="AW82" s="69">
        <f t="shared" si="41"/>
        <v>0</v>
      </c>
      <c r="AX82" s="69">
        <f t="shared" si="42"/>
        <v>0</v>
      </c>
      <c r="AY82" s="70">
        <f t="shared" si="43"/>
        <v>0</v>
      </c>
    </row>
    <row r="83" spans="1:51" ht="30.75">
      <c r="A83" s="60">
        <v>69</v>
      </c>
      <c r="B83" s="61" t="s">
        <v>151</v>
      </c>
      <c r="C83" s="55">
        <f t="shared" si="31"/>
        <v>341567.206156</v>
      </c>
      <c r="D83" s="55">
        <f t="shared" si="44"/>
        <v>286339.54</v>
      </c>
      <c r="E83" s="55">
        <v>286339.54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69">
        <f t="shared" si="45"/>
        <v>49100</v>
      </c>
      <c r="Y83" s="69">
        <f t="shared" si="46"/>
        <v>49100</v>
      </c>
      <c r="Z83" s="69">
        <v>49100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70">
        <v>0</v>
      </c>
      <c r="AL83" s="69">
        <f t="shared" si="47"/>
        <v>6127.666156</v>
      </c>
      <c r="AM83" s="69">
        <f t="shared" si="48"/>
        <v>6127.666156</v>
      </c>
      <c r="AN83" s="69">
        <f t="shared" si="32"/>
        <v>6127.666156</v>
      </c>
      <c r="AO83" s="69">
        <f t="shared" si="33"/>
        <v>0</v>
      </c>
      <c r="AP83" s="69">
        <f t="shared" si="34"/>
        <v>0</v>
      </c>
      <c r="AQ83" s="69">
        <f t="shared" si="35"/>
        <v>0</v>
      </c>
      <c r="AR83" s="69">
        <f t="shared" si="36"/>
        <v>0</v>
      </c>
      <c r="AS83" s="69">
        <f t="shared" si="37"/>
        <v>0</v>
      </c>
      <c r="AT83" s="69">
        <f t="shared" si="38"/>
        <v>0</v>
      </c>
      <c r="AU83" s="69">
        <f t="shared" si="39"/>
        <v>0</v>
      </c>
      <c r="AV83" s="69">
        <f t="shared" si="40"/>
        <v>0</v>
      </c>
      <c r="AW83" s="69">
        <f t="shared" si="41"/>
        <v>0</v>
      </c>
      <c r="AX83" s="69">
        <f t="shared" si="42"/>
        <v>0</v>
      </c>
      <c r="AY83" s="70">
        <f t="shared" si="43"/>
        <v>0</v>
      </c>
    </row>
    <row r="84" spans="1:51" ht="30.75">
      <c r="A84" s="60">
        <v>70</v>
      </c>
      <c r="B84" s="61" t="s">
        <v>152</v>
      </c>
      <c r="C84" s="55">
        <f t="shared" si="31"/>
        <v>677997.412792</v>
      </c>
      <c r="D84" s="55">
        <f t="shared" si="44"/>
        <v>657062.28</v>
      </c>
      <c r="E84" s="55">
        <v>657062.28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69">
        <f t="shared" si="45"/>
        <v>6874</v>
      </c>
      <c r="Y84" s="69">
        <f t="shared" si="46"/>
        <v>6874</v>
      </c>
      <c r="Z84" s="69">
        <v>6874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70">
        <v>0</v>
      </c>
      <c r="AL84" s="69">
        <f t="shared" si="47"/>
        <v>14061.132792000002</v>
      </c>
      <c r="AM84" s="69">
        <f t="shared" si="48"/>
        <v>14061.132792000002</v>
      </c>
      <c r="AN84" s="69">
        <f t="shared" si="32"/>
        <v>14061.132792000002</v>
      </c>
      <c r="AO84" s="69">
        <f t="shared" si="33"/>
        <v>0</v>
      </c>
      <c r="AP84" s="69">
        <f t="shared" si="34"/>
        <v>0</v>
      </c>
      <c r="AQ84" s="69">
        <f t="shared" si="35"/>
        <v>0</v>
      </c>
      <c r="AR84" s="69">
        <f t="shared" si="36"/>
        <v>0</v>
      </c>
      <c r="AS84" s="69">
        <f t="shared" si="37"/>
        <v>0</v>
      </c>
      <c r="AT84" s="69">
        <f t="shared" si="38"/>
        <v>0</v>
      </c>
      <c r="AU84" s="69">
        <f t="shared" si="39"/>
        <v>0</v>
      </c>
      <c r="AV84" s="69">
        <f t="shared" si="40"/>
        <v>0</v>
      </c>
      <c r="AW84" s="69">
        <f t="shared" si="41"/>
        <v>0</v>
      </c>
      <c r="AX84" s="69">
        <f t="shared" si="42"/>
        <v>0</v>
      </c>
      <c r="AY84" s="70">
        <f t="shared" si="43"/>
        <v>0</v>
      </c>
    </row>
    <row r="85" spans="1:51" ht="30.75">
      <c r="A85" s="60">
        <v>71</v>
      </c>
      <c r="B85" s="61" t="s">
        <v>153</v>
      </c>
      <c r="C85" s="55">
        <f t="shared" si="31"/>
        <v>150439.905732</v>
      </c>
      <c r="D85" s="55">
        <f t="shared" si="44"/>
        <v>144884.38</v>
      </c>
      <c r="E85" s="55">
        <v>144884.38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69">
        <f t="shared" si="45"/>
        <v>2455</v>
      </c>
      <c r="Y85" s="69">
        <f t="shared" si="46"/>
        <v>2455</v>
      </c>
      <c r="Z85" s="69">
        <v>2455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70">
        <v>0</v>
      </c>
      <c r="AL85" s="69">
        <f t="shared" si="47"/>
        <v>3100.5257320000005</v>
      </c>
      <c r="AM85" s="69">
        <f t="shared" si="48"/>
        <v>3100.5257320000005</v>
      </c>
      <c r="AN85" s="69">
        <f t="shared" si="32"/>
        <v>3100.5257320000005</v>
      </c>
      <c r="AO85" s="69">
        <f t="shared" si="33"/>
        <v>0</v>
      </c>
      <c r="AP85" s="69">
        <f t="shared" si="34"/>
        <v>0</v>
      </c>
      <c r="AQ85" s="69">
        <f t="shared" si="35"/>
        <v>0</v>
      </c>
      <c r="AR85" s="69">
        <f t="shared" si="36"/>
        <v>0</v>
      </c>
      <c r="AS85" s="69">
        <f t="shared" si="37"/>
        <v>0</v>
      </c>
      <c r="AT85" s="69">
        <f t="shared" si="38"/>
        <v>0</v>
      </c>
      <c r="AU85" s="69">
        <f t="shared" si="39"/>
        <v>0</v>
      </c>
      <c r="AV85" s="69">
        <f t="shared" si="40"/>
        <v>0</v>
      </c>
      <c r="AW85" s="69">
        <f t="shared" si="41"/>
        <v>0</v>
      </c>
      <c r="AX85" s="69">
        <f t="shared" si="42"/>
        <v>0</v>
      </c>
      <c r="AY85" s="70">
        <f t="shared" si="43"/>
        <v>0</v>
      </c>
    </row>
    <row r="86" spans="1:51" ht="30.75">
      <c r="A86" s="60">
        <v>72</v>
      </c>
      <c r="B86" s="61" t="s">
        <v>154</v>
      </c>
      <c r="C86" s="55">
        <f t="shared" si="31"/>
        <v>81263.527504</v>
      </c>
      <c r="D86" s="55">
        <f t="shared" si="44"/>
        <v>77157.36</v>
      </c>
      <c r="E86" s="55">
        <v>77157.36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69">
        <f t="shared" si="45"/>
        <v>2455</v>
      </c>
      <c r="Y86" s="69">
        <f t="shared" si="46"/>
        <v>2455</v>
      </c>
      <c r="Z86" s="69">
        <v>2455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70">
        <v>0</v>
      </c>
      <c r="AL86" s="69">
        <f t="shared" si="47"/>
        <v>1651.1675040000002</v>
      </c>
      <c r="AM86" s="69">
        <f t="shared" si="48"/>
        <v>1651.1675040000002</v>
      </c>
      <c r="AN86" s="69">
        <f t="shared" si="32"/>
        <v>1651.1675040000002</v>
      </c>
      <c r="AO86" s="69">
        <f t="shared" si="33"/>
        <v>0</v>
      </c>
      <c r="AP86" s="69">
        <f t="shared" si="34"/>
        <v>0</v>
      </c>
      <c r="AQ86" s="69">
        <f t="shared" si="35"/>
        <v>0</v>
      </c>
      <c r="AR86" s="69">
        <f t="shared" si="36"/>
        <v>0</v>
      </c>
      <c r="AS86" s="69">
        <f t="shared" si="37"/>
        <v>0</v>
      </c>
      <c r="AT86" s="69">
        <f t="shared" si="38"/>
        <v>0</v>
      </c>
      <c r="AU86" s="69">
        <f t="shared" si="39"/>
        <v>0</v>
      </c>
      <c r="AV86" s="69">
        <f t="shared" si="40"/>
        <v>0</v>
      </c>
      <c r="AW86" s="69">
        <f t="shared" si="41"/>
        <v>0</v>
      </c>
      <c r="AX86" s="69">
        <f t="shared" si="42"/>
        <v>0</v>
      </c>
      <c r="AY86" s="70">
        <f t="shared" si="43"/>
        <v>0</v>
      </c>
    </row>
    <row r="87" spans="1:51" ht="30.75">
      <c r="A87" s="60">
        <v>73</v>
      </c>
      <c r="B87" s="61" t="s">
        <v>155</v>
      </c>
      <c r="C87" s="55">
        <f t="shared" si="31"/>
        <v>279224.157618</v>
      </c>
      <c r="D87" s="55">
        <f t="shared" si="44"/>
        <v>266835.87</v>
      </c>
      <c r="E87" s="55">
        <v>266835.87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69">
        <f t="shared" si="45"/>
        <v>6678</v>
      </c>
      <c r="Y87" s="69">
        <f t="shared" si="46"/>
        <v>6678</v>
      </c>
      <c r="Z87" s="69">
        <v>6678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70">
        <v>0</v>
      </c>
      <c r="AL87" s="69">
        <f t="shared" si="47"/>
        <v>5710.287618</v>
      </c>
      <c r="AM87" s="69">
        <f t="shared" si="48"/>
        <v>5710.287618</v>
      </c>
      <c r="AN87" s="69">
        <f t="shared" si="32"/>
        <v>5710.287618</v>
      </c>
      <c r="AO87" s="69">
        <f t="shared" si="33"/>
        <v>0</v>
      </c>
      <c r="AP87" s="69">
        <f t="shared" si="34"/>
        <v>0</v>
      </c>
      <c r="AQ87" s="69">
        <f t="shared" si="35"/>
        <v>0</v>
      </c>
      <c r="AR87" s="69">
        <f t="shared" si="36"/>
        <v>0</v>
      </c>
      <c r="AS87" s="69">
        <f t="shared" si="37"/>
        <v>0</v>
      </c>
      <c r="AT87" s="69">
        <f t="shared" si="38"/>
        <v>0</v>
      </c>
      <c r="AU87" s="69">
        <f t="shared" si="39"/>
        <v>0</v>
      </c>
      <c r="AV87" s="69">
        <f t="shared" si="40"/>
        <v>0</v>
      </c>
      <c r="AW87" s="69">
        <f t="shared" si="41"/>
        <v>0</v>
      </c>
      <c r="AX87" s="69">
        <f t="shared" si="42"/>
        <v>0</v>
      </c>
      <c r="AY87" s="70">
        <f t="shared" si="43"/>
        <v>0</v>
      </c>
    </row>
    <row r="88" spans="1:51" ht="30.75">
      <c r="A88" s="60">
        <v>74</v>
      </c>
      <c r="B88" s="61" t="s">
        <v>156</v>
      </c>
      <c r="C88" s="55">
        <f t="shared" si="31"/>
        <v>315782.555834</v>
      </c>
      <c r="D88" s="55">
        <f t="shared" si="44"/>
        <v>302628.31</v>
      </c>
      <c r="E88" s="55">
        <v>302628.31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69">
        <f t="shared" si="45"/>
        <v>6678</v>
      </c>
      <c r="Y88" s="69">
        <f t="shared" si="46"/>
        <v>6678</v>
      </c>
      <c r="Z88" s="69">
        <v>6678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70">
        <v>0</v>
      </c>
      <c r="AL88" s="69">
        <f t="shared" si="47"/>
        <v>6476.245834</v>
      </c>
      <c r="AM88" s="69">
        <f t="shared" si="48"/>
        <v>6476.245834</v>
      </c>
      <c r="AN88" s="69">
        <f t="shared" si="32"/>
        <v>6476.245834</v>
      </c>
      <c r="AO88" s="69">
        <f t="shared" si="33"/>
        <v>0</v>
      </c>
      <c r="AP88" s="69">
        <f t="shared" si="34"/>
        <v>0</v>
      </c>
      <c r="AQ88" s="69">
        <f t="shared" si="35"/>
        <v>0</v>
      </c>
      <c r="AR88" s="69">
        <f t="shared" si="36"/>
        <v>0</v>
      </c>
      <c r="AS88" s="69">
        <f t="shared" si="37"/>
        <v>0</v>
      </c>
      <c r="AT88" s="69">
        <f t="shared" si="38"/>
        <v>0</v>
      </c>
      <c r="AU88" s="69">
        <f t="shared" si="39"/>
        <v>0</v>
      </c>
      <c r="AV88" s="69">
        <f t="shared" si="40"/>
        <v>0</v>
      </c>
      <c r="AW88" s="69">
        <f t="shared" si="41"/>
        <v>0</v>
      </c>
      <c r="AX88" s="69">
        <f t="shared" si="42"/>
        <v>0</v>
      </c>
      <c r="AY88" s="70">
        <f t="shared" si="43"/>
        <v>0</v>
      </c>
    </row>
    <row r="89" spans="1:51" ht="30.75">
      <c r="A89" s="60">
        <v>75</v>
      </c>
      <c r="B89" s="61" t="s">
        <v>157</v>
      </c>
      <c r="C89" s="55">
        <f t="shared" si="31"/>
        <v>264794.670782</v>
      </c>
      <c r="D89" s="55">
        <f t="shared" si="44"/>
        <v>253670.13</v>
      </c>
      <c r="E89" s="55">
        <v>253670.13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69">
        <f t="shared" si="45"/>
        <v>5696</v>
      </c>
      <c r="Y89" s="69">
        <f t="shared" si="46"/>
        <v>5696</v>
      </c>
      <c r="Z89" s="69">
        <v>5696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70">
        <v>0</v>
      </c>
      <c r="AL89" s="69">
        <f t="shared" si="47"/>
        <v>5428.540782000001</v>
      </c>
      <c r="AM89" s="69">
        <f t="shared" si="48"/>
        <v>5428.540782000001</v>
      </c>
      <c r="AN89" s="69">
        <f t="shared" si="32"/>
        <v>5428.540782000001</v>
      </c>
      <c r="AO89" s="69">
        <f t="shared" si="33"/>
        <v>0</v>
      </c>
      <c r="AP89" s="69">
        <f t="shared" si="34"/>
        <v>0</v>
      </c>
      <c r="AQ89" s="69">
        <f t="shared" si="35"/>
        <v>0</v>
      </c>
      <c r="AR89" s="69">
        <f t="shared" si="36"/>
        <v>0</v>
      </c>
      <c r="AS89" s="69">
        <f t="shared" si="37"/>
        <v>0</v>
      </c>
      <c r="AT89" s="69">
        <f t="shared" si="38"/>
        <v>0</v>
      </c>
      <c r="AU89" s="69">
        <f t="shared" si="39"/>
        <v>0</v>
      </c>
      <c r="AV89" s="69">
        <f t="shared" si="40"/>
        <v>0</v>
      </c>
      <c r="AW89" s="69">
        <f t="shared" si="41"/>
        <v>0</v>
      </c>
      <c r="AX89" s="69">
        <f t="shared" si="42"/>
        <v>0</v>
      </c>
      <c r="AY89" s="70">
        <f t="shared" si="43"/>
        <v>0</v>
      </c>
    </row>
    <row r="90" spans="1:51" ht="30.75">
      <c r="A90" s="60">
        <v>76</v>
      </c>
      <c r="B90" s="61" t="s">
        <v>158</v>
      </c>
      <c r="C90" s="55">
        <f t="shared" si="31"/>
        <v>266639.804066</v>
      </c>
      <c r="D90" s="55">
        <f t="shared" si="44"/>
        <v>256150.19</v>
      </c>
      <c r="E90" s="55">
        <v>256150.19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69">
        <f t="shared" si="45"/>
        <v>5008</v>
      </c>
      <c r="Y90" s="69">
        <f t="shared" si="46"/>
        <v>5008</v>
      </c>
      <c r="Z90" s="69">
        <v>5008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70">
        <v>0</v>
      </c>
      <c r="AL90" s="69">
        <f t="shared" si="47"/>
        <v>5481.614066000001</v>
      </c>
      <c r="AM90" s="69">
        <f t="shared" si="48"/>
        <v>5481.614066000001</v>
      </c>
      <c r="AN90" s="69">
        <f t="shared" si="32"/>
        <v>5481.614066000001</v>
      </c>
      <c r="AO90" s="69">
        <f t="shared" si="33"/>
        <v>0</v>
      </c>
      <c r="AP90" s="69">
        <f t="shared" si="34"/>
        <v>0</v>
      </c>
      <c r="AQ90" s="69">
        <f t="shared" si="35"/>
        <v>0</v>
      </c>
      <c r="AR90" s="69">
        <f t="shared" si="36"/>
        <v>0</v>
      </c>
      <c r="AS90" s="69">
        <f t="shared" si="37"/>
        <v>0</v>
      </c>
      <c r="AT90" s="69">
        <f t="shared" si="38"/>
        <v>0</v>
      </c>
      <c r="AU90" s="69">
        <f t="shared" si="39"/>
        <v>0</v>
      </c>
      <c r="AV90" s="69">
        <f t="shared" si="40"/>
        <v>0</v>
      </c>
      <c r="AW90" s="69">
        <f t="shared" si="41"/>
        <v>0</v>
      </c>
      <c r="AX90" s="69">
        <f t="shared" si="42"/>
        <v>0</v>
      </c>
      <c r="AY90" s="70">
        <f t="shared" si="43"/>
        <v>0</v>
      </c>
    </row>
    <row r="91" spans="1:51" ht="30.75">
      <c r="A91" s="60">
        <v>77</v>
      </c>
      <c r="B91" s="61" t="s">
        <v>159</v>
      </c>
      <c r="C91" s="55">
        <f t="shared" si="31"/>
        <v>267032.804066</v>
      </c>
      <c r="D91" s="55">
        <f t="shared" si="44"/>
        <v>256150.19</v>
      </c>
      <c r="E91" s="55">
        <v>256150.19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69">
        <f t="shared" si="45"/>
        <v>5401</v>
      </c>
      <c r="Y91" s="69">
        <f t="shared" si="46"/>
        <v>5401</v>
      </c>
      <c r="Z91" s="69">
        <v>5401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70">
        <v>0</v>
      </c>
      <c r="AL91" s="69">
        <f t="shared" si="47"/>
        <v>5481.614066000001</v>
      </c>
      <c r="AM91" s="69">
        <f t="shared" si="48"/>
        <v>5481.614066000001</v>
      </c>
      <c r="AN91" s="69">
        <f t="shared" si="32"/>
        <v>5481.614066000001</v>
      </c>
      <c r="AO91" s="69">
        <f t="shared" si="33"/>
        <v>0</v>
      </c>
      <c r="AP91" s="69">
        <f t="shared" si="34"/>
        <v>0</v>
      </c>
      <c r="AQ91" s="69">
        <f t="shared" si="35"/>
        <v>0</v>
      </c>
      <c r="AR91" s="69">
        <f t="shared" si="36"/>
        <v>0</v>
      </c>
      <c r="AS91" s="69">
        <f t="shared" si="37"/>
        <v>0</v>
      </c>
      <c r="AT91" s="69">
        <f t="shared" si="38"/>
        <v>0</v>
      </c>
      <c r="AU91" s="69">
        <f t="shared" si="39"/>
        <v>0</v>
      </c>
      <c r="AV91" s="69">
        <f t="shared" si="40"/>
        <v>0</v>
      </c>
      <c r="AW91" s="69">
        <f t="shared" si="41"/>
        <v>0</v>
      </c>
      <c r="AX91" s="69">
        <f t="shared" si="42"/>
        <v>0</v>
      </c>
      <c r="AY91" s="70">
        <f t="shared" si="43"/>
        <v>0</v>
      </c>
    </row>
    <row r="92" spans="1:51" ht="30.75" customHeight="1">
      <c r="A92" s="60">
        <v>78</v>
      </c>
      <c r="B92" s="61" t="s">
        <v>77</v>
      </c>
      <c r="C92" s="55">
        <f t="shared" si="31"/>
        <v>136161.3433</v>
      </c>
      <c r="D92" s="55">
        <f t="shared" si="44"/>
        <v>122609.5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122609.5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69">
        <f t="shared" si="45"/>
        <v>10928</v>
      </c>
      <c r="Y92" s="69">
        <f t="shared" si="46"/>
        <v>10928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10928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70">
        <v>0</v>
      </c>
      <c r="AL92" s="69">
        <f t="shared" si="47"/>
        <v>2623.8433000000005</v>
      </c>
      <c r="AM92" s="69">
        <f t="shared" si="48"/>
        <v>2623.8433000000005</v>
      </c>
      <c r="AN92" s="69">
        <f t="shared" si="32"/>
        <v>0</v>
      </c>
      <c r="AO92" s="69">
        <f t="shared" si="33"/>
        <v>0</v>
      </c>
      <c r="AP92" s="69">
        <f t="shared" si="34"/>
        <v>0</v>
      </c>
      <c r="AQ92" s="69">
        <f t="shared" si="35"/>
        <v>0</v>
      </c>
      <c r="AR92" s="69">
        <f t="shared" si="36"/>
        <v>0</v>
      </c>
      <c r="AS92" s="69">
        <f t="shared" si="37"/>
        <v>2623.8433000000005</v>
      </c>
      <c r="AT92" s="69">
        <f t="shared" si="38"/>
        <v>0</v>
      </c>
      <c r="AU92" s="69">
        <f t="shared" si="39"/>
        <v>0</v>
      </c>
      <c r="AV92" s="69">
        <f t="shared" si="40"/>
        <v>0</v>
      </c>
      <c r="AW92" s="69">
        <f t="shared" si="41"/>
        <v>0</v>
      </c>
      <c r="AX92" s="69">
        <f t="shared" si="42"/>
        <v>0</v>
      </c>
      <c r="AY92" s="70">
        <f t="shared" si="43"/>
        <v>0</v>
      </c>
    </row>
    <row r="93" spans="1:51" ht="31.5" customHeight="1">
      <c r="A93" s="60">
        <v>79</v>
      </c>
      <c r="B93" s="61" t="s">
        <v>160</v>
      </c>
      <c r="C93" s="55">
        <f t="shared" si="31"/>
        <v>1237173.67604</v>
      </c>
      <c r="D93" s="55">
        <f t="shared" si="44"/>
        <v>373539.6</v>
      </c>
      <c r="E93" s="55">
        <v>373539.6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587</v>
      </c>
      <c r="N93" s="55">
        <v>720249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69">
        <f t="shared" si="45"/>
        <v>119978</v>
      </c>
      <c r="Y93" s="69">
        <f t="shared" si="46"/>
        <v>3928</v>
      </c>
      <c r="Z93" s="69">
        <v>3928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116050</v>
      </c>
      <c r="AH93" s="69">
        <v>0</v>
      </c>
      <c r="AI93" s="69">
        <v>0</v>
      </c>
      <c r="AJ93" s="69">
        <v>0</v>
      </c>
      <c r="AK93" s="70">
        <v>0</v>
      </c>
      <c r="AL93" s="69">
        <f t="shared" si="47"/>
        <v>23407.076040000004</v>
      </c>
      <c r="AM93" s="69">
        <f>AN93+AO93+AP93+AQ93+AR93+AS93</f>
        <v>7993.74744</v>
      </c>
      <c r="AN93" s="69">
        <f t="shared" si="32"/>
        <v>7993.74744</v>
      </c>
      <c r="AO93" s="69">
        <f t="shared" si="33"/>
        <v>0</v>
      </c>
      <c r="AP93" s="69">
        <f t="shared" si="34"/>
        <v>0</v>
      </c>
      <c r="AQ93" s="69">
        <f t="shared" si="35"/>
        <v>0</v>
      </c>
      <c r="AR93" s="69">
        <f t="shared" si="36"/>
        <v>0</v>
      </c>
      <c r="AS93" s="69">
        <f t="shared" si="37"/>
        <v>0</v>
      </c>
      <c r="AT93" s="69">
        <f t="shared" si="38"/>
        <v>0</v>
      </c>
      <c r="AU93" s="69">
        <f t="shared" si="39"/>
        <v>15413.328600000003</v>
      </c>
      <c r="AV93" s="69">
        <f t="shared" si="40"/>
        <v>0</v>
      </c>
      <c r="AW93" s="69">
        <f t="shared" si="41"/>
        <v>0</v>
      </c>
      <c r="AX93" s="69">
        <f t="shared" si="42"/>
        <v>0</v>
      </c>
      <c r="AY93" s="70">
        <f t="shared" si="43"/>
        <v>0</v>
      </c>
    </row>
    <row r="94" spans="1:51" ht="34.5" customHeight="1">
      <c r="A94" s="60">
        <v>80</v>
      </c>
      <c r="B94" s="61" t="s">
        <v>161</v>
      </c>
      <c r="C94" s="55">
        <f t="shared" si="31"/>
        <v>1181861.401964</v>
      </c>
      <c r="D94" s="55">
        <f t="shared" si="44"/>
        <v>200203.26</v>
      </c>
      <c r="E94" s="55">
        <v>132545.32</v>
      </c>
      <c r="F94" s="55">
        <v>0</v>
      </c>
      <c r="G94" s="55">
        <v>0</v>
      </c>
      <c r="H94" s="55">
        <v>0</v>
      </c>
      <c r="I94" s="55">
        <v>0</v>
      </c>
      <c r="J94" s="55">
        <v>67657.94</v>
      </c>
      <c r="K94" s="55">
        <v>0</v>
      </c>
      <c r="L94" s="55">
        <v>0</v>
      </c>
      <c r="M94" s="55">
        <v>429</v>
      </c>
      <c r="N94" s="55">
        <v>809523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69">
        <f t="shared" si="45"/>
        <v>150527</v>
      </c>
      <c r="Y94" s="69">
        <f t="shared" si="46"/>
        <v>7155</v>
      </c>
      <c r="Z94" s="69">
        <v>1964</v>
      </c>
      <c r="AA94" s="69">
        <v>0</v>
      </c>
      <c r="AB94" s="69">
        <v>0</v>
      </c>
      <c r="AC94" s="69">
        <v>0</v>
      </c>
      <c r="AD94" s="69">
        <v>0</v>
      </c>
      <c r="AE94" s="69">
        <v>5191</v>
      </c>
      <c r="AF94" s="69">
        <v>0</v>
      </c>
      <c r="AG94" s="69">
        <v>143372</v>
      </c>
      <c r="AH94" s="69">
        <v>0</v>
      </c>
      <c r="AI94" s="69">
        <v>0</v>
      </c>
      <c r="AJ94" s="69">
        <v>0</v>
      </c>
      <c r="AK94" s="70">
        <v>0</v>
      </c>
      <c r="AL94" s="69">
        <f t="shared" si="47"/>
        <v>21608.141964000002</v>
      </c>
      <c r="AM94" s="69">
        <f t="shared" si="48"/>
        <v>4284.3497640000005</v>
      </c>
      <c r="AN94" s="69">
        <f t="shared" si="32"/>
        <v>2836.4698480000006</v>
      </c>
      <c r="AO94" s="69">
        <f t="shared" si="33"/>
        <v>0</v>
      </c>
      <c r="AP94" s="69">
        <f t="shared" si="34"/>
        <v>0</v>
      </c>
      <c r="AQ94" s="69">
        <f t="shared" si="35"/>
        <v>0</v>
      </c>
      <c r="AR94" s="69">
        <f t="shared" si="36"/>
        <v>0</v>
      </c>
      <c r="AS94" s="69">
        <f t="shared" si="37"/>
        <v>1447.8799160000003</v>
      </c>
      <c r="AT94" s="69">
        <f t="shared" si="38"/>
        <v>0</v>
      </c>
      <c r="AU94" s="69">
        <f t="shared" si="39"/>
        <v>17323.792200000004</v>
      </c>
      <c r="AV94" s="69">
        <f t="shared" si="40"/>
        <v>0</v>
      </c>
      <c r="AW94" s="69">
        <f t="shared" si="41"/>
        <v>0</v>
      </c>
      <c r="AX94" s="69">
        <f t="shared" si="42"/>
        <v>0</v>
      </c>
      <c r="AY94" s="70">
        <f t="shared" si="43"/>
        <v>0</v>
      </c>
    </row>
    <row r="95" spans="1:51" ht="42" customHeight="1">
      <c r="A95" s="60">
        <v>81</v>
      </c>
      <c r="B95" s="61" t="s">
        <v>162</v>
      </c>
      <c r="C95" s="55">
        <f t="shared" si="31"/>
        <v>214410.93802</v>
      </c>
      <c r="D95" s="55">
        <f t="shared" si="44"/>
        <v>203394.3</v>
      </c>
      <c r="E95" s="55">
        <v>134657.96</v>
      </c>
      <c r="F95" s="55">
        <v>0</v>
      </c>
      <c r="G95" s="55">
        <v>0</v>
      </c>
      <c r="H95" s="55">
        <v>0</v>
      </c>
      <c r="I95" s="55">
        <v>0</v>
      </c>
      <c r="J95" s="55">
        <v>68736.34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69">
        <f t="shared" si="45"/>
        <v>6664</v>
      </c>
      <c r="Y95" s="69">
        <f t="shared" si="46"/>
        <v>6664</v>
      </c>
      <c r="Z95" s="69">
        <v>1473</v>
      </c>
      <c r="AA95" s="69">
        <v>0</v>
      </c>
      <c r="AB95" s="69">
        <v>0</v>
      </c>
      <c r="AC95" s="69">
        <v>0</v>
      </c>
      <c r="AD95" s="69">
        <v>0</v>
      </c>
      <c r="AE95" s="69">
        <v>5191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70">
        <v>0</v>
      </c>
      <c r="AL95" s="69">
        <f t="shared" si="47"/>
        <v>4352.63802</v>
      </c>
      <c r="AM95" s="69">
        <f t="shared" si="48"/>
        <v>4352.63802</v>
      </c>
      <c r="AN95" s="69">
        <f t="shared" si="32"/>
        <v>2881.6803440000003</v>
      </c>
      <c r="AO95" s="69">
        <f t="shared" si="33"/>
        <v>0</v>
      </c>
      <c r="AP95" s="69">
        <f t="shared" si="34"/>
        <v>0</v>
      </c>
      <c r="AQ95" s="69">
        <f t="shared" si="35"/>
        <v>0</v>
      </c>
      <c r="AR95" s="69">
        <f t="shared" si="36"/>
        <v>0</v>
      </c>
      <c r="AS95" s="69">
        <f t="shared" si="37"/>
        <v>1470.957676</v>
      </c>
      <c r="AT95" s="69">
        <f t="shared" si="38"/>
        <v>0</v>
      </c>
      <c r="AU95" s="69">
        <f t="shared" si="39"/>
        <v>0</v>
      </c>
      <c r="AV95" s="69">
        <f t="shared" si="40"/>
        <v>0</v>
      </c>
      <c r="AW95" s="69">
        <f t="shared" si="41"/>
        <v>0</v>
      </c>
      <c r="AX95" s="69">
        <f t="shared" si="42"/>
        <v>0</v>
      </c>
      <c r="AY95" s="70">
        <f t="shared" si="43"/>
        <v>0</v>
      </c>
    </row>
    <row r="96" spans="1:51" ht="30.75">
      <c r="A96" s="60">
        <v>82</v>
      </c>
      <c r="B96" s="61" t="s">
        <v>163</v>
      </c>
      <c r="C96" s="55">
        <f t="shared" si="31"/>
        <v>501420.5835339999</v>
      </c>
      <c r="D96" s="55">
        <f t="shared" si="44"/>
        <v>480783.80999999994</v>
      </c>
      <c r="E96" s="55">
        <v>318304.73</v>
      </c>
      <c r="F96" s="55">
        <v>0</v>
      </c>
      <c r="G96" s="55">
        <v>0</v>
      </c>
      <c r="H96" s="55">
        <v>0</v>
      </c>
      <c r="I96" s="55">
        <v>0</v>
      </c>
      <c r="J96" s="55">
        <v>162479.08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69">
        <f t="shared" si="45"/>
        <v>10348</v>
      </c>
      <c r="Y96" s="69">
        <f t="shared" si="46"/>
        <v>10348</v>
      </c>
      <c r="Z96" s="69">
        <v>3928</v>
      </c>
      <c r="AA96" s="69">
        <v>0</v>
      </c>
      <c r="AB96" s="69">
        <v>0</v>
      </c>
      <c r="AC96" s="69">
        <v>0</v>
      </c>
      <c r="AD96" s="69">
        <v>0</v>
      </c>
      <c r="AE96" s="69">
        <v>6420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70">
        <v>0</v>
      </c>
      <c r="AL96" s="69">
        <f t="shared" si="47"/>
        <v>10288.773534</v>
      </c>
      <c r="AM96" s="69">
        <f t="shared" si="48"/>
        <v>10288.773534</v>
      </c>
      <c r="AN96" s="69">
        <f t="shared" si="32"/>
        <v>6811.721222</v>
      </c>
      <c r="AO96" s="69">
        <f t="shared" si="33"/>
        <v>0</v>
      </c>
      <c r="AP96" s="69">
        <f t="shared" si="34"/>
        <v>0</v>
      </c>
      <c r="AQ96" s="69">
        <f t="shared" si="35"/>
        <v>0</v>
      </c>
      <c r="AR96" s="69">
        <f t="shared" si="36"/>
        <v>0</v>
      </c>
      <c r="AS96" s="69">
        <f t="shared" si="37"/>
        <v>3477.0523120000003</v>
      </c>
      <c r="AT96" s="69">
        <f t="shared" si="38"/>
        <v>0</v>
      </c>
      <c r="AU96" s="69">
        <f t="shared" si="39"/>
        <v>0</v>
      </c>
      <c r="AV96" s="69">
        <f t="shared" si="40"/>
        <v>0</v>
      </c>
      <c r="AW96" s="69">
        <f t="shared" si="41"/>
        <v>0</v>
      </c>
      <c r="AX96" s="69">
        <f t="shared" si="42"/>
        <v>0</v>
      </c>
      <c r="AY96" s="70">
        <f t="shared" si="43"/>
        <v>0</v>
      </c>
    </row>
    <row r="97" spans="1:51" ht="45" customHeight="1">
      <c r="A97" s="60">
        <v>83</v>
      </c>
      <c r="B97" s="61" t="s">
        <v>68</v>
      </c>
      <c r="C97" s="55">
        <f t="shared" si="31"/>
        <v>336979.624048</v>
      </c>
      <c r="D97" s="55">
        <f t="shared" si="44"/>
        <v>323098.32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323098.32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69">
        <f t="shared" si="45"/>
        <v>6967</v>
      </c>
      <c r="Y97" s="69">
        <f t="shared" si="46"/>
        <v>6967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6967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70">
        <v>0</v>
      </c>
      <c r="AL97" s="69">
        <f t="shared" si="47"/>
        <v>6914.304048000001</v>
      </c>
      <c r="AM97" s="69">
        <f t="shared" si="48"/>
        <v>6914.304048000001</v>
      </c>
      <c r="AN97" s="69">
        <f t="shared" si="32"/>
        <v>0</v>
      </c>
      <c r="AO97" s="69">
        <f t="shared" si="33"/>
        <v>0</v>
      </c>
      <c r="AP97" s="69">
        <f t="shared" si="34"/>
        <v>0</v>
      </c>
      <c r="AQ97" s="69">
        <f t="shared" si="35"/>
        <v>0</v>
      </c>
      <c r="AR97" s="69">
        <f t="shared" si="36"/>
        <v>0</v>
      </c>
      <c r="AS97" s="69">
        <f t="shared" si="37"/>
        <v>6914.304048000001</v>
      </c>
      <c r="AT97" s="69">
        <f t="shared" si="38"/>
        <v>0</v>
      </c>
      <c r="AU97" s="69">
        <f t="shared" si="39"/>
        <v>0</v>
      </c>
      <c r="AV97" s="69">
        <f t="shared" si="40"/>
        <v>0</v>
      </c>
      <c r="AW97" s="69">
        <f t="shared" si="41"/>
        <v>0</v>
      </c>
      <c r="AX97" s="69">
        <f t="shared" si="42"/>
        <v>0</v>
      </c>
      <c r="AY97" s="70">
        <f t="shared" si="43"/>
        <v>0</v>
      </c>
    </row>
    <row r="98" spans="1:51" ht="34.5" customHeight="1">
      <c r="A98" s="60">
        <v>84</v>
      </c>
      <c r="B98" s="61" t="s">
        <v>69</v>
      </c>
      <c r="C98" s="55">
        <f t="shared" si="31"/>
        <v>336979.624048</v>
      </c>
      <c r="D98" s="55">
        <f t="shared" si="44"/>
        <v>323098.32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323098.32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69">
        <f t="shared" si="45"/>
        <v>6967</v>
      </c>
      <c r="Y98" s="69">
        <f t="shared" si="46"/>
        <v>6967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6967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70">
        <v>0</v>
      </c>
      <c r="AL98" s="69">
        <f t="shared" si="47"/>
        <v>6914.304048000001</v>
      </c>
      <c r="AM98" s="69">
        <f t="shared" si="48"/>
        <v>6914.304048000001</v>
      </c>
      <c r="AN98" s="69">
        <f t="shared" si="32"/>
        <v>0</v>
      </c>
      <c r="AO98" s="69">
        <f t="shared" si="33"/>
        <v>0</v>
      </c>
      <c r="AP98" s="69">
        <f t="shared" si="34"/>
        <v>0</v>
      </c>
      <c r="AQ98" s="69">
        <f t="shared" si="35"/>
        <v>0</v>
      </c>
      <c r="AR98" s="69">
        <f t="shared" si="36"/>
        <v>0</v>
      </c>
      <c r="AS98" s="69">
        <f t="shared" si="37"/>
        <v>6914.304048000001</v>
      </c>
      <c r="AT98" s="69">
        <f t="shared" si="38"/>
        <v>0</v>
      </c>
      <c r="AU98" s="69">
        <f t="shared" si="39"/>
        <v>0</v>
      </c>
      <c r="AV98" s="69">
        <f t="shared" si="40"/>
        <v>0</v>
      </c>
      <c r="AW98" s="69">
        <f t="shared" si="41"/>
        <v>0</v>
      </c>
      <c r="AX98" s="69">
        <f t="shared" si="42"/>
        <v>0</v>
      </c>
      <c r="AY98" s="70">
        <f t="shared" si="43"/>
        <v>0</v>
      </c>
    </row>
    <row r="99" spans="1:51" ht="36" customHeight="1">
      <c r="A99" s="60">
        <v>85</v>
      </c>
      <c r="B99" s="61" t="s">
        <v>70</v>
      </c>
      <c r="C99" s="55">
        <f t="shared" si="31"/>
        <v>608816.4175480001</v>
      </c>
      <c r="D99" s="55">
        <f t="shared" si="44"/>
        <v>584700.8200000001</v>
      </c>
      <c r="E99" s="55">
        <v>387103.37</v>
      </c>
      <c r="F99" s="55">
        <v>0</v>
      </c>
      <c r="G99" s="55">
        <v>0</v>
      </c>
      <c r="H99" s="55">
        <v>0</v>
      </c>
      <c r="I99" s="55">
        <v>0</v>
      </c>
      <c r="J99" s="55">
        <v>197597.45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69">
        <f t="shared" si="45"/>
        <v>11603</v>
      </c>
      <c r="Y99" s="69">
        <f t="shared" si="46"/>
        <v>11603</v>
      </c>
      <c r="Z99" s="69">
        <v>1768</v>
      </c>
      <c r="AA99" s="69">
        <v>0</v>
      </c>
      <c r="AB99" s="69">
        <v>0</v>
      </c>
      <c r="AC99" s="69">
        <v>0</v>
      </c>
      <c r="AD99" s="69">
        <v>0</v>
      </c>
      <c r="AE99" s="69">
        <v>9835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70">
        <v>0</v>
      </c>
      <c r="AL99" s="69">
        <f t="shared" si="47"/>
        <v>12512.597548000002</v>
      </c>
      <c r="AM99" s="69">
        <f t="shared" si="48"/>
        <v>12512.597548000002</v>
      </c>
      <c r="AN99" s="69">
        <f t="shared" si="32"/>
        <v>8284.012118</v>
      </c>
      <c r="AO99" s="69">
        <f t="shared" si="33"/>
        <v>0</v>
      </c>
      <c r="AP99" s="69">
        <f t="shared" si="34"/>
        <v>0</v>
      </c>
      <c r="AQ99" s="69">
        <f t="shared" si="35"/>
        <v>0</v>
      </c>
      <c r="AR99" s="69">
        <f t="shared" si="36"/>
        <v>0</v>
      </c>
      <c r="AS99" s="69">
        <f t="shared" si="37"/>
        <v>4228.585430000001</v>
      </c>
      <c r="AT99" s="69">
        <f t="shared" si="38"/>
        <v>0</v>
      </c>
      <c r="AU99" s="69">
        <f t="shared" si="39"/>
        <v>0</v>
      </c>
      <c r="AV99" s="69">
        <f t="shared" si="40"/>
        <v>0</v>
      </c>
      <c r="AW99" s="69">
        <f t="shared" si="41"/>
        <v>0</v>
      </c>
      <c r="AX99" s="69">
        <f t="shared" si="42"/>
        <v>0</v>
      </c>
      <c r="AY99" s="70">
        <f t="shared" si="43"/>
        <v>0</v>
      </c>
    </row>
    <row r="100" spans="1:51" ht="36" customHeight="1">
      <c r="A100" s="60">
        <v>86</v>
      </c>
      <c r="B100" s="61" t="s">
        <v>164</v>
      </c>
      <c r="C100" s="55">
        <f t="shared" si="31"/>
        <v>267307.942176</v>
      </c>
      <c r="D100" s="55">
        <f t="shared" si="44"/>
        <v>259303.84</v>
      </c>
      <c r="E100" s="55">
        <v>259303.84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69">
        <f t="shared" si="45"/>
        <v>2455</v>
      </c>
      <c r="Y100" s="69">
        <f t="shared" si="46"/>
        <v>2455</v>
      </c>
      <c r="Z100" s="69">
        <v>2455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70">
        <v>0</v>
      </c>
      <c r="AL100" s="69">
        <f t="shared" si="47"/>
        <v>5549.102176</v>
      </c>
      <c r="AM100" s="69">
        <f t="shared" si="48"/>
        <v>5549.102176</v>
      </c>
      <c r="AN100" s="69">
        <f t="shared" si="32"/>
        <v>5549.102176</v>
      </c>
      <c r="AO100" s="69">
        <f t="shared" si="33"/>
        <v>0</v>
      </c>
      <c r="AP100" s="69">
        <f t="shared" si="34"/>
        <v>0</v>
      </c>
      <c r="AQ100" s="69">
        <f t="shared" si="35"/>
        <v>0</v>
      </c>
      <c r="AR100" s="69">
        <f t="shared" si="36"/>
        <v>0</v>
      </c>
      <c r="AS100" s="69">
        <f t="shared" si="37"/>
        <v>0</v>
      </c>
      <c r="AT100" s="69">
        <f t="shared" si="38"/>
        <v>0</v>
      </c>
      <c r="AU100" s="69">
        <f t="shared" si="39"/>
        <v>0</v>
      </c>
      <c r="AV100" s="69">
        <f t="shared" si="40"/>
        <v>0</v>
      </c>
      <c r="AW100" s="69">
        <f t="shared" si="41"/>
        <v>0</v>
      </c>
      <c r="AX100" s="69">
        <f t="shared" si="42"/>
        <v>0</v>
      </c>
      <c r="AY100" s="70">
        <f t="shared" si="43"/>
        <v>0</v>
      </c>
    </row>
    <row r="101" spans="1:51" ht="38.25" customHeight="1">
      <c r="A101" s="60">
        <v>87</v>
      </c>
      <c r="B101" s="61" t="s">
        <v>165</v>
      </c>
      <c r="C101" s="55">
        <f t="shared" si="31"/>
        <v>506932.77138999995</v>
      </c>
      <c r="D101" s="55">
        <f t="shared" si="44"/>
        <v>494388.85</v>
      </c>
      <c r="E101" s="55">
        <v>494388.85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69">
        <f t="shared" si="45"/>
        <v>1964</v>
      </c>
      <c r="Y101" s="69">
        <f t="shared" si="46"/>
        <v>1964</v>
      </c>
      <c r="Z101" s="69">
        <v>1964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70">
        <v>0</v>
      </c>
      <c r="AL101" s="69">
        <f t="shared" si="47"/>
        <v>10579.921390000001</v>
      </c>
      <c r="AM101" s="69">
        <f t="shared" si="48"/>
        <v>10579.921390000001</v>
      </c>
      <c r="AN101" s="69">
        <f t="shared" si="32"/>
        <v>10579.921390000001</v>
      </c>
      <c r="AO101" s="69">
        <f t="shared" si="33"/>
        <v>0</v>
      </c>
      <c r="AP101" s="69">
        <f t="shared" si="34"/>
        <v>0</v>
      </c>
      <c r="AQ101" s="69">
        <f t="shared" si="35"/>
        <v>0</v>
      </c>
      <c r="AR101" s="69">
        <f t="shared" si="36"/>
        <v>0</v>
      </c>
      <c r="AS101" s="69">
        <f t="shared" si="37"/>
        <v>0</v>
      </c>
      <c r="AT101" s="69">
        <f t="shared" si="38"/>
        <v>0</v>
      </c>
      <c r="AU101" s="69">
        <f t="shared" si="39"/>
        <v>0</v>
      </c>
      <c r="AV101" s="69">
        <f t="shared" si="40"/>
        <v>0</v>
      </c>
      <c r="AW101" s="69">
        <f t="shared" si="41"/>
        <v>0</v>
      </c>
      <c r="AX101" s="69">
        <f t="shared" si="42"/>
        <v>0</v>
      </c>
      <c r="AY101" s="70">
        <f t="shared" si="43"/>
        <v>0</v>
      </c>
    </row>
    <row r="102" spans="1:51" ht="39" customHeight="1">
      <c r="A102" s="60">
        <v>88</v>
      </c>
      <c r="B102" s="61" t="s">
        <v>78</v>
      </c>
      <c r="C102" s="55">
        <f t="shared" si="31"/>
        <v>172048.82491999998</v>
      </c>
      <c r="D102" s="55">
        <f t="shared" si="44"/>
        <v>157477.8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157477.8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69">
        <f t="shared" si="45"/>
        <v>11201</v>
      </c>
      <c r="Y102" s="69">
        <f t="shared" si="46"/>
        <v>11201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11201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70">
        <v>0</v>
      </c>
      <c r="AL102" s="69">
        <f t="shared" si="47"/>
        <v>3370.0249200000003</v>
      </c>
      <c r="AM102" s="69">
        <f t="shared" si="48"/>
        <v>3370.0249200000003</v>
      </c>
      <c r="AN102" s="69">
        <f t="shared" si="32"/>
        <v>0</v>
      </c>
      <c r="AO102" s="69">
        <f t="shared" si="33"/>
        <v>0</v>
      </c>
      <c r="AP102" s="69">
        <f t="shared" si="34"/>
        <v>0</v>
      </c>
      <c r="AQ102" s="69">
        <f t="shared" si="35"/>
        <v>0</v>
      </c>
      <c r="AR102" s="69">
        <f t="shared" si="36"/>
        <v>0</v>
      </c>
      <c r="AS102" s="69">
        <f t="shared" si="37"/>
        <v>3370.0249200000003</v>
      </c>
      <c r="AT102" s="69">
        <f t="shared" si="38"/>
        <v>0</v>
      </c>
      <c r="AU102" s="69">
        <f t="shared" si="39"/>
        <v>0</v>
      </c>
      <c r="AV102" s="69">
        <f t="shared" si="40"/>
        <v>0</v>
      </c>
      <c r="AW102" s="69">
        <f t="shared" si="41"/>
        <v>0</v>
      </c>
      <c r="AX102" s="69">
        <f t="shared" si="42"/>
        <v>0</v>
      </c>
      <c r="AY102" s="70">
        <f t="shared" si="43"/>
        <v>0</v>
      </c>
    </row>
    <row r="103" spans="1:51" ht="36" customHeight="1">
      <c r="A103" s="60">
        <v>89</v>
      </c>
      <c r="B103" s="61" t="s">
        <v>166</v>
      </c>
      <c r="C103" s="55">
        <f t="shared" si="31"/>
        <v>190997.83487</v>
      </c>
      <c r="D103" s="55">
        <f t="shared" si="44"/>
        <v>180317.05</v>
      </c>
      <c r="E103" s="55">
        <v>119379.58</v>
      </c>
      <c r="F103" s="55">
        <v>0</v>
      </c>
      <c r="G103" s="55">
        <v>0</v>
      </c>
      <c r="H103" s="55">
        <v>0</v>
      </c>
      <c r="I103" s="55">
        <v>0</v>
      </c>
      <c r="J103" s="55">
        <v>60937.47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69">
        <f t="shared" si="45"/>
        <v>6822</v>
      </c>
      <c r="Y103" s="69">
        <f>SUM(Z103+AA103+AB103+AC103+AD103+AE103)</f>
        <v>6822</v>
      </c>
      <c r="Z103" s="69">
        <v>1768</v>
      </c>
      <c r="AA103" s="69">
        <v>0</v>
      </c>
      <c r="AB103" s="69">
        <v>0</v>
      </c>
      <c r="AC103" s="69">
        <v>0</v>
      </c>
      <c r="AD103" s="69">
        <v>0</v>
      </c>
      <c r="AE103" s="69">
        <v>5054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70">
        <v>0</v>
      </c>
      <c r="AL103" s="69">
        <f t="shared" si="47"/>
        <v>3858.7848700000004</v>
      </c>
      <c r="AM103" s="69">
        <f t="shared" si="48"/>
        <v>3858.7848700000004</v>
      </c>
      <c r="AN103" s="69">
        <f t="shared" si="32"/>
        <v>2554.7230120000004</v>
      </c>
      <c r="AO103" s="69">
        <f t="shared" si="33"/>
        <v>0</v>
      </c>
      <c r="AP103" s="69">
        <f t="shared" si="34"/>
        <v>0</v>
      </c>
      <c r="AQ103" s="69">
        <f t="shared" si="35"/>
        <v>0</v>
      </c>
      <c r="AR103" s="69">
        <f t="shared" si="36"/>
        <v>0</v>
      </c>
      <c r="AS103" s="69">
        <f t="shared" si="37"/>
        <v>1304.0618580000003</v>
      </c>
      <c r="AT103" s="69">
        <f t="shared" si="38"/>
        <v>0</v>
      </c>
      <c r="AU103" s="69">
        <f t="shared" si="39"/>
        <v>0</v>
      </c>
      <c r="AV103" s="69">
        <f t="shared" si="40"/>
        <v>0</v>
      </c>
      <c r="AW103" s="69">
        <f t="shared" si="41"/>
        <v>0</v>
      </c>
      <c r="AX103" s="69">
        <f t="shared" si="42"/>
        <v>0</v>
      </c>
      <c r="AY103" s="70">
        <f t="shared" si="43"/>
        <v>0</v>
      </c>
    </row>
    <row r="104" spans="1:51" ht="40.5" customHeight="1">
      <c r="A104" s="60">
        <v>90</v>
      </c>
      <c r="B104" s="61" t="s">
        <v>167</v>
      </c>
      <c r="C104" s="55">
        <f t="shared" si="31"/>
        <v>1412252.0068700002</v>
      </c>
      <c r="D104" s="55">
        <f t="shared" si="44"/>
        <v>180317.05</v>
      </c>
      <c r="E104" s="55">
        <v>119379.58</v>
      </c>
      <c r="F104" s="55">
        <v>0</v>
      </c>
      <c r="G104" s="55">
        <v>0</v>
      </c>
      <c r="H104" s="55">
        <v>0</v>
      </c>
      <c r="I104" s="55">
        <v>0</v>
      </c>
      <c r="J104" s="55">
        <v>60937.47</v>
      </c>
      <c r="K104" s="55">
        <v>0</v>
      </c>
      <c r="L104" s="55">
        <v>0</v>
      </c>
      <c r="M104" s="55">
        <v>540</v>
      </c>
      <c r="N104" s="55">
        <v>1018980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69">
        <f t="shared" si="45"/>
        <v>187290</v>
      </c>
      <c r="Y104" s="69">
        <f t="shared" si="46"/>
        <v>6822</v>
      </c>
      <c r="Z104" s="69">
        <v>1768</v>
      </c>
      <c r="AA104" s="69">
        <v>0</v>
      </c>
      <c r="AB104" s="69">
        <v>0</v>
      </c>
      <c r="AC104" s="69">
        <v>0</v>
      </c>
      <c r="AD104" s="69">
        <v>0</v>
      </c>
      <c r="AE104" s="69">
        <v>5054</v>
      </c>
      <c r="AF104" s="69">
        <v>0</v>
      </c>
      <c r="AG104" s="69">
        <v>180468</v>
      </c>
      <c r="AH104" s="69">
        <v>0</v>
      </c>
      <c r="AI104" s="69">
        <v>0</v>
      </c>
      <c r="AJ104" s="69">
        <v>0</v>
      </c>
      <c r="AK104" s="70">
        <v>0</v>
      </c>
      <c r="AL104" s="69">
        <f t="shared" si="47"/>
        <v>25664.95687</v>
      </c>
      <c r="AM104" s="69">
        <f t="shared" si="48"/>
        <v>3858.7848700000004</v>
      </c>
      <c r="AN104" s="69">
        <f t="shared" si="32"/>
        <v>2554.7230120000004</v>
      </c>
      <c r="AO104" s="69">
        <f t="shared" si="33"/>
        <v>0</v>
      </c>
      <c r="AP104" s="69">
        <f t="shared" si="34"/>
        <v>0</v>
      </c>
      <c r="AQ104" s="69">
        <f t="shared" si="35"/>
        <v>0</v>
      </c>
      <c r="AR104" s="69">
        <f t="shared" si="36"/>
        <v>0</v>
      </c>
      <c r="AS104" s="69">
        <f t="shared" si="37"/>
        <v>1304.0618580000003</v>
      </c>
      <c r="AT104" s="69">
        <f t="shared" si="38"/>
        <v>0</v>
      </c>
      <c r="AU104" s="69">
        <f t="shared" si="39"/>
        <v>21806.172000000002</v>
      </c>
      <c r="AV104" s="69">
        <f t="shared" si="40"/>
        <v>0</v>
      </c>
      <c r="AW104" s="69">
        <f t="shared" si="41"/>
        <v>0</v>
      </c>
      <c r="AX104" s="69">
        <f t="shared" si="42"/>
        <v>0</v>
      </c>
      <c r="AY104" s="70">
        <f t="shared" si="43"/>
        <v>0</v>
      </c>
    </row>
    <row r="105" spans="1:51" ht="39" customHeight="1">
      <c r="A105" s="60">
        <v>91</v>
      </c>
      <c r="B105" s="61" t="s">
        <v>168</v>
      </c>
      <c r="C105" s="55">
        <f t="shared" si="31"/>
        <v>500281.890274</v>
      </c>
      <c r="D105" s="55">
        <f t="shared" si="44"/>
        <v>475372.91</v>
      </c>
      <c r="E105" s="55">
        <v>314722.42</v>
      </c>
      <c r="F105" s="55">
        <v>0</v>
      </c>
      <c r="G105" s="55">
        <v>0</v>
      </c>
      <c r="H105" s="55">
        <v>0</v>
      </c>
      <c r="I105" s="55">
        <v>0</v>
      </c>
      <c r="J105" s="55">
        <v>160650.49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69">
        <f t="shared" si="45"/>
        <v>14736</v>
      </c>
      <c r="Y105" s="69">
        <f t="shared" si="46"/>
        <v>14736</v>
      </c>
      <c r="Z105" s="69">
        <v>3535</v>
      </c>
      <c r="AA105" s="69">
        <v>0</v>
      </c>
      <c r="AB105" s="69">
        <v>0</v>
      </c>
      <c r="AC105" s="69">
        <v>0</v>
      </c>
      <c r="AD105" s="69">
        <v>0</v>
      </c>
      <c r="AE105" s="69">
        <v>11201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70">
        <v>0</v>
      </c>
      <c r="AL105" s="69">
        <f t="shared" si="47"/>
        <v>10172.980274000001</v>
      </c>
      <c r="AM105" s="69">
        <f t="shared" si="48"/>
        <v>10172.980274000001</v>
      </c>
      <c r="AN105" s="69">
        <f t="shared" si="32"/>
        <v>6735.0597880000005</v>
      </c>
      <c r="AO105" s="69">
        <f t="shared" si="33"/>
        <v>0</v>
      </c>
      <c r="AP105" s="69">
        <f t="shared" si="34"/>
        <v>0</v>
      </c>
      <c r="AQ105" s="69">
        <f t="shared" si="35"/>
        <v>0</v>
      </c>
      <c r="AR105" s="69">
        <f t="shared" si="36"/>
        <v>0</v>
      </c>
      <c r="AS105" s="69">
        <f t="shared" si="37"/>
        <v>3437.920486</v>
      </c>
      <c r="AT105" s="69">
        <f t="shared" si="38"/>
        <v>0</v>
      </c>
      <c r="AU105" s="69">
        <f t="shared" si="39"/>
        <v>0</v>
      </c>
      <c r="AV105" s="69">
        <f t="shared" si="40"/>
        <v>0</v>
      </c>
      <c r="AW105" s="69">
        <f t="shared" si="41"/>
        <v>0</v>
      </c>
      <c r="AX105" s="69">
        <f t="shared" si="42"/>
        <v>0</v>
      </c>
      <c r="AY105" s="70">
        <f t="shared" si="43"/>
        <v>0</v>
      </c>
    </row>
    <row r="106" spans="1:51" ht="36" customHeight="1">
      <c r="A106" s="60">
        <v>92</v>
      </c>
      <c r="B106" s="61" t="s">
        <v>169</v>
      </c>
      <c r="C106" s="55">
        <f t="shared" si="31"/>
        <v>329080.073212</v>
      </c>
      <c r="D106" s="55">
        <f t="shared" si="44"/>
        <v>307172.58</v>
      </c>
      <c r="E106" s="55">
        <v>203364.76</v>
      </c>
      <c r="F106" s="55">
        <v>0</v>
      </c>
      <c r="G106" s="55">
        <v>0</v>
      </c>
      <c r="H106" s="55">
        <v>0</v>
      </c>
      <c r="I106" s="55">
        <v>0</v>
      </c>
      <c r="J106" s="55">
        <v>103807.82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69">
        <f t="shared" si="45"/>
        <v>15334</v>
      </c>
      <c r="Y106" s="69">
        <f t="shared" si="46"/>
        <v>15334</v>
      </c>
      <c r="Z106" s="69">
        <v>5499</v>
      </c>
      <c r="AA106" s="69">
        <v>0</v>
      </c>
      <c r="AB106" s="69">
        <v>0</v>
      </c>
      <c r="AC106" s="69">
        <v>0</v>
      </c>
      <c r="AD106" s="69">
        <v>0</v>
      </c>
      <c r="AE106" s="69">
        <v>9835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70">
        <v>0</v>
      </c>
      <c r="AL106" s="69">
        <f t="shared" si="47"/>
        <v>6573.493212000001</v>
      </c>
      <c r="AM106" s="69">
        <f t="shared" si="48"/>
        <v>6573.493212000001</v>
      </c>
      <c r="AN106" s="69">
        <f t="shared" si="32"/>
        <v>4352.005864000001</v>
      </c>
      <c r="AO106" s="69">
        <f t="shared" si="33"/>
        <v>0</v>
      </c>
      <c r="AP106" s="69">
        <f t="shared" si="34"/>
        <v>0</v>
      </c>
      <c r="AQ106" s="69">
        <f t="shared" si="35"/>
        <v>0</v>
      </c>
      <c r="AR106" s="69">
        <f t="shared" si="36"/>
        <v>0</v>
      </c>
      <c r="AS106" s="69">
        <f t="shared" si="37"/>
        <v>2221.4873480000006</v>
      </c>
      <c r="AT106" s="69">
        <f t="shared" si="38"/>
        <v>0</v>
      </c>
      <c r="AU106" s="69">
        <f t="shared" si="39"/>
        <v>0</v>
      </c>
      <c r="AV106" s="69">
        <f t="shared" si="40"/>
        <v>0</v>
      </c>
      <c r="AW106" s="69">
        <f t="shared" si="41"/>
        <v>0</v>
      </c>
      <c r="AX106" s="69">
        <f t="shared" si="42"/>
        <v>0</v>
      </c>
      <c r="AY106" s="70">
        <f t="shared" si="43"/>
        <v>0</v>
      </c>
    </row>
    <row r="107" spans="1:51" ht="43.5" customHeight="1">
      <c r="A107" s="60">
        <v>93</v>
      </c>
      <c r="B107" s="61" t="s">
        <v>71</v>
      </c>
      <c r="C107" s="55">
        <f t="shared" si="31"/>
        <v>1771138.77641</v>
      </c>
      <c r="D107" s="55">
        <f t="shared" si="44"/>
        <v>356148.15</v>
      </c>
      <c r="E107" s="55">
        <v>235789.22</v>
      </c>
      <c r="F107" s="55">
        <v>0</v>
      </c>
      <c r="G107" s="55">
        <v>0</v>
      </c>
      <c r="H107" s="55">
        <v>0</v>
      </c>
      <c r="I107" s="55">
        <v>0</v>
      </c>
      <c r="J107" s="55">
        <v>120358.93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668</v>
      </c>
      <c r="T107" s="55">
        <v>688040</v>
      </c>
      <c r="U107" s="55">
        <v>0</v>
      </c>
      <c r="V107" s="55">
        <v>563611</v>
      </c>
      <c r="W107" s="55">
        <v>0</v>
      </c>
      <c r="X107" s="69">
        <f t="shared" si="45"/>
        <v>140994</v>
      </c>
      <c r="Y107" s="69">
        <f t="shared" si="46"/>
        <v>15829</v>
      </c>
      <c r="Z107" s="69">
        <v>3535</v>
      </c>
      <c r="AA107" s="69">
        <v>0</v>
      </c>
      <c r="AB107" s="69">
        <v>0</v>
      </c>
      <c r="AC107" s="69">
        <v>0</v>
      </c>
      <c r="AD107" s="69">
        <v>0</v>
      </c>
      <c r="AE107" s="69">
        <v>12294</v>
      </c>
      <c r="AF107" s="69">
        <v>0</v>
      </c>
      <c r="AG107" s="69">
        <v>0</v>
      </c>
      <c r="AH107" s="69">
        <v>0</v>
      </c>
      <c r="AI107" s="69">
        <v>0</v>
      </c>
      <c r="AJ107" s="69">
        <v>68804</v>
      </c>
      <c r="AK107" s="70">
        <v>56361</v>
      </c>
      <c r="AL107" s="69">
        <f t="shared" si="47"/>
        <v>22345.626410000004</v>
      </c>
      <c r="AM107" s="69">
        <f t="shared" si="48"/>
        <v>7621.57041</v>
      </c>
      <c r="AN107" s="69">
        <f t="shared" si="32"/>
        <v>5045.889308000001</v>
      </c>
      <c r="AO107" s="69">
        <f t="shared" si="33"/>
        <v>0</v>
      </c>
      <c r="AP107" s="69">
        <f t="shared" si="34"/>
        <v>0</v>
      </c>
      <c r="AQ107" s="69">
        <f t="shared" si="35"/>
        <v>0</v>
      </c>
      <c r="AR107" s="69">
        <f t="shared" si="36"/>
        <v>0</v>
      </c>
      <c r="AS107" s="69">
        <f t="shared" si="37"/>
        <v>2575.681102</v>
      </c>
      <c r="AT107" s="69">
        <f t="shared" si="38"/>
        <v>0</v>
      </c>
      <c r="AU107" s="69">
        <f t="shared" si="39"/>
        <v>0</v>
      </c>
      <c r="AV107" s="69">
        <f t="shared" si="40"/>
        <v>0</v>
      </c>
      <c r="AW107" s="69">
        <f t="shared" si="41"/>
        <v>0</v>
      </c>
      <c r="AX107" s="69">
        <f t="shared" si="42"/>
        <v>14724.056000000002</v>
      </c>
      <c r="AY107" s="70">
        <f t="shared" si="43"/>
        <v>0</v>
      </c>
    </row>
    <row r="108" spans="1:51" ht="45" customHeight="1">
      <c r="A108" s="60">
        <v>94</v>
      </c>
      <c r="B108" s="61" t="s">
        <v>170</v>
      </c>
      <c r="C108" s="55">
        <f t="shared" si="31"/>
        <v>1613869.072896</v>
      </c>
      <c r="D108" s="55">
        <f t="shared" si="44"/>
        <v>1173448.64</v>
      </c>
      <c r="E108" s="55">
        <v>185055.19</v>
      </c>
      <c r="F108" s="55">
        <v>141459.82</v>
      </c>
      <c r="G108" s="55">
        <v>100336.44</v>
      </c>
      <c r="H108" s="55">
        <v>480872.73</v>
      </c>
      <c r="I108" s="55">
        <v>171262.78</v>
      </c>
      <c r="J108" s="55">
        <v>94461.68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280</v>
      </c>
      <c r="R108" s="55">
        <v>119840</v>
      </c>
      <c r="S108" s="55">
        <v>168</v>
      </c>
      <c r="T108" s="55">
        <v>173040</v>
      </c>
      <c r="U108" s="55">
        <v>0</v>
      </c>
      <c r="V108" s="55">
        <v>0</v>
      </c>
      <c r="W108" s="55">
        <v>0</v>
      </c>
      <c r="X108" s="69">
        <f t="shared" si="45"/>
        <v>116161</v>
      </c>
      <c r="Y108" s="69">
        <f t="shared" si="46"/>
        <v>69317</v>
      </c>
      <c r="Z108" s="69">
        <v>1768</v>
      </c>
      <c r="AA108" s="69">
        <v>18850</v>
      </c>
      <c r="AB108" s="69">
        <v>15246</v>
      </c>
      <c r="AC108" s="69">
        <v>21065</v>
      </c>
      <c r="AD108" s="69">
        <v>7334</v>
      </c>
      <c r="AE108" s="69">
        <v>5054</v>
      </c>
      <c r="AF108" s="69">
        <v>0</v>
      </c>
      <c r="AG108" s="69">
        <v>0</v>
      </c>
      <c r="AH108" s="69">
        <v>0</v>
      </c>
      <c r="AI108" s="69">
        <v>29540</v>
      </c>
      <c r="AJ108" s="69">
        <v>17304</v>
      </c>
      <c r="AK108" s="70">
        <v>0</v>
      </c>
      <c r="AL108" s="69">
        <f t="shared" si="47"/>
        <v>31379.432896000006</v>
      </c>
      <c r="AM108" s="69">
        <f t="shared" si="48"/>
        <v>25111.800896000004</v>
      </c>
      <c r="AN108" s="69">
        <f t="shared" si="32"/>
        <v>3960.1810660000006</v>
      </c>
      <c r="AO108" s="69">
        <f t="shared" si="33"/>
        <v>3027.2401480000003</v>
      </c>
      <c r="AP108" s="69">
        <f t="shared" si="34"/>
        <v>2147.1998160000003</v>
      </c>
      <c r="AQ108" s="69">
        <f t="shared" si="35"/>
        <v>10290.676422</v>
      </c>
      <c r="AR108" s="69">
        <f t="shared" si="36"/>
        <v>3665.0234920000003</v>
      </c>
      <c r="AS108" s="69">
        <f t="shared" si="37"/>
        <v>2021.4799520000001</v>
      </c>
      <c r="AT108" s="69">
        <f t="shared" si="38"/>
        <v>0</v>
      </c>
      <c r="AU108" s="69">
        <f t="shared" si="39"/>
        <v>0</v>
      </c>
      <c r="AV108" s="69">
        <f t="shared" si="40"/>
        <v>0</v>
      </c>
      <c r="AW108" s="69">
        <f t="shared" si="41"/>
        <v>2564.5760000000005</v>
      </c>
      <c r="AX108" s="69">
        <f t="shared" si="42"/>
        <v>3703.0560000000005</v>
      </c>
      <c r="AY108" s="70">
        <f t="shared" si="43"/>
        <v>0</v>
      </c>
    </row>
    <row r="109" spans="1:51" ht="43.5" customHeight="1">
      <c r="A109" s="60">
        <v>95</v>
      </c>
      <c r="B109" s="61" t="s">
        <v>171</v>
      </c>
      <c r="C109" s="55">
        <f t="shared" si="31"/>
        <v>1844330.342486</v>
      </c>
      <c r="D109" s="55">
        <f t="shared" si="44"/>
        <v>551310.49</v>
      </c>
      <c r="E109" s="55">
        <v>364997.18</v>
      </c>
      <c r="F109" s="55">
        <v>0</v>
      </c>
      <c r="G109" s="55">
        <v>0</v>
      </c>
      <c r="H109" s="55">
        <v>0</v>
      </c>
      <c r="I109" s="55">
        <v>0</v>
      </c>
      <c r="J109" s="55">
        <v>186313.31</v>
      </c>
      <c r="K109" s="55">
        <v>0</v>
      </c>
      <c r="L109" s="55">
        <v>0</v>
      </c>
      <c r="M109" s="55">
        <v>560</v>
      </c>
      <c r="N109" s="55">
        <v>1056720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69">
        <f t="shared" si="45"/>
        <v>201888</v>
      </c>
      <c r="Y109" s="69">
        <f t="shared" si="46"/>
        <v>14736</v>
      </c>
      <c r="Z109" s="69">
        <v>3535</v>
      </c>
      <c r="AA109" s="69">
        <v>0</v>
      </c>
      <c r="AB109" s="69">
        <v>0</v>
      </c>
      <c r="AC109" s="69">
        <v>0</v>
      </c>
      <c r="AD109" s="69">
        <v>0</v>
      </c>
      <c r="AE109" s="69">
        <v>11201</v>
      </c>
      <c r="AF109" s="69">
        <v>0</v>
      </c>
      <c r="AG109" s="69">
        <v>187152</v>
      </c>
      <c r="AH109" s="69">
        <v>0</v>
      </c>
      <c r="AI109" s="69">
        <v>0</v>
      </c>
      <c r="AJ109" s="69">
        <v>0</v>
      </c>
      <c r="AK109" s="70">
        <v>0</v>
      </c>
      <c r="AL109" s="69">
        <f t="shared" si="47"/>
        <v>34411.852486</v>
      </c>
      <c r="AM109" s="69">
        <f t="shared" si="48"/>
        <v>11798.044486</v>
      </c>
      <c r="AN109" s="69">
        <f t="shared" si="32"/>
        <v>7810.939652000001</v>
      </c>
      <c r="AO109" s="69">
        <f t="shared" si="33"/>
        <v>0</v>
      </c>
      <c r="AP109" s="69">
        <f t="shared" si="34"/>
        <v>0</v>
      </c>
      <c r="AQ109" s="69">
        <f t="shared" si="35"/>
        <v>0</v>
      </c>
      <c r="AR109" s="69">
        <f t="shared" si="36"/>
        <v>0</v>
      </c>
      <c r="AS109" s="69">
        <f t="shared" si="37"/>
        <v>3987.104834</v>
      </c>
      <c r="AT109" s="69">
        <f t="shared" si="38"/>
        <v>0</v>
      </c>
      <c r="AU109" s="69">
        <f t="shared" si="39"/>
        <v>22613.808</v>
      </c>
      <c r="AV109" s="69">
        <f t="shared" si="40"/>
        <v>0</v>
      </c>
      <c r="AW109" s="69">
        <f t="shared" si="41"/>
        <v>0</v>
      </c>
      <c r="AX109" s="69">
        <f t="shared" si="42"/>
        <v>0</v>
      </c>
      <c r="AY109" s="70">
        <f t="shared" si="43"/>
        <v>0</v>
      </c>
    </row>
    <row r="110" spans="1:51" ht="37.5" customHeight="1">
      <c r="A110" s="60">
        <v>96</v>
      </c>
      <c r="B110" s="61" t="s">
        <v>172</v>
      </c>
      <c r="C110" s="55">
        <f>D110+L110+N110+P110+R110+T110+U110+V110+W110++X110+AL110</f>
        <v>2733419.592736</v>
      </c>
      <c r="D110" s="55">
        <f t="shared" si="44"/>
        <v>406270.24</v>
      </c>
      <c r="E110" s="55">
        <v>406270.24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688</v>
      </c>
      <c r="N110" s="55">
        <v>2066064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69">
        <f>SUM(Y110+AF110+AG110+AH110+AI110+AJ110+AK110)</f>
        <v>208177.4</v>
      </c>
      <c r="Y110" s="69">
        <f t="shared" si="46"/>
        <v>1571</v>
      </c>
      <c r="Z110" s="69">
        <v>1571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206606.4</v>
      </c>
      <c r="AH110" s="69">
        <v>0</v>
      </c>
      <c r="AI110" s="69">
        <v>0</v>
      </c>
      <c r="AJ110" s="69">
        <v>0</v>
      </c>
      <c r="AK110" s="70">
        <v>0</v>
      </c>
      <c r="AL110" s="69">
        <f t="shared" si="47"/>
        <v>52907.95273600001</v>
      </c>
      <c r="AM110" s="69">
        <f t="shared" si="48"/>
        <v>8694.183136000001</v>
      </c>
      <c r="AN110" s="69">
        <f t="shared" si="32"/>
        <v>8694.183136000001</v>
      </c>
      <c r="AO110" s="69">
        <f t="shared" si="33"/>
        <v>0</v>
      </c>
      <c r="AP110" s="69">
        <f t="shared" si="34"/>
        <v>0</v>
      </c>
      <c r="AQ110" s="69">
        <f t="shared" si="35"/>
        <v>0</v>
      </c>
      <c r="AR110" s="69">
        <f t="shared" si="36"/>
        <v>0</v>
      </c>
      <c r="AS110" s="69">
        <f t="shared" si="37"/>
        <v>0</v>
      </c>
      <c r="AT110" s="69">
        <f t="shared" si="38"/>
        <v>0</v>
      </c>
      <c r="AU110" s="69">
        <f t="shared" si="39"/>
        <v>44213.76960000001</v>
      </c>
      <c r="AV110" s="69">
        <f t="shared" si="40"/>
        <v>0</v>
      </c>
      <c r="AW110" s="69">
        <f t="shared" si="41"/>
        <v>0</v>
      </c>
      <c r="AX110" s="69">
        <f t="shared" si="42"/>
        <v>0</v>
      </c>
      <c r="AY110" s="70">
        <f t="shared" si="43"/>
        <v>0</v>
      </c>
    </row>
    <row r="111" spans="1:51" ht="41.25" customHeight="1">
      <c r="A111" s="60">
        <v>97</v>
      </c>
      <c r="B111" s="61" t="s">
        <v>173</v>
      </c>
      <c r="C111" s="55">
        <f>D111+L111+N111+P111+R111+T111+U111+V111+W111++X111+AL111</f>
        <v>378305.990014</v>
      </c>
      <c r="D111" s="55">
        <f t="shared" si="44"/>
        <v>368457.01</v>
      </c>
      <c r="E111" s="55">
        <v>368457.01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69">
        <f t="shared" si="45"/>
        <v>1964</v>
      </c>
      <c r="Y111" s="69">
        <f t="shared" si="46"/>
        <v>1964</v>
      </c>
      <c r="Z111" s="69">
        <v>1964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70">
        <v>0</v>
      </c>
      <c r="AL111" s="69">
        <f t="shared" si="47"/>
        <v>7884.980014000001</v>
      </c>
      <c r="AM111" s="69">
        <f t="shared" si="48"/>
        <v>7884.980014000001</v>
      </c>
      <c r="AN111" s="69">
        <f aca="true" t="shared" si="49" ref="AN111:AN125">E111*2.14%+ROUND(,2)</f>
        <v>7884.980014000001</v>
      </c>
      <c r="AO111" s="69">
        <f aca="true" t="shared" si="50" ref="AO111:AO125">F111*2.14%+ROUND(,2)</f>
        <v>0</v>
      </c>
      <c r="AP111" s="69">
        <f aca="true" t="shared" si="51" ref="AP111:AP125">G111*2.14%+ROUND(,2)</f>
        <v>0</v>
      </c>
      <c r="AQ111" s="69">
        <f aca="true" t="shared" si="52" ref="AQ111:AQ125">H111*2.14%+ROUND(,2)</f>
        <v>0</v>
      </c>
      <c r="AR111" s="69">
        <f aca="true" t="shared" si="53" ref="AR111:AR125">I111*2.14%+ROUND(,2)</f>
        <v>0</v>
      </c>
      <c r="AS111" s="69">
        <f aca="true" t="shared" si="54" ref="AS111:AS125">J111*2.14%+ROUND(,2)</f>
        <v>0</v>
      </c>
      <c r="AT111" s="69">
        <f aca="true" t="shared" si="55" ref="AT111:AT125">L111*2.14%+ROUND(,2)</f>
        <v>0</v>
      </c>
      <c r="AU111" s="69">
        <f aca="true" t="shared" si="56" ref="AU111:AU125">N111*2.14%+ROUND(,2)</f>
        <v>0</v>
      </c>
      <c r="AV111" s="69">
        <f aca="true" t="shared" si="57" ref="AV111:AV125">P111*2.14%+ROUND(,2)</f>
        <v>0</v>
      </c>
      <c r="AW111" s="69">
        <f aca="true" t="shared" si="58" ref="AW111:AW125">R111*2.14%+ROUND(,2)</f>
        <v>0</v>
      </c>
      <c r="AX111" s="69">
        <f aca="true" t="shared" si="59" ref="AX111:AX125">T111*2.14%+ROUND(,2)</f>
        <v>0</v>
      </c>
      <c r="AY111" s="70">
        <f aca="true" t="shared" si="60" ref="AY111:AY125">U111*2.14+ROUND(,2)</f>
        <v>0</v>
      </c>
    </row>
    <row r="112" spans="1:51" ht="33" customHeight="1">
      <c r="A112" s="60">
        <v>98</v>
      </c>
      <c r="B112" s="61" t="s">
        <v>185</v>
      </c>
      <c r="C112" s="55">
        <f>D112+L112+N112+P112+R112+T112+U112+V112+W112++X112+AL112</f>
        <v>725421.7774879999</v>
      </c>
      <c r="D112" s="55">
        <f t="shared" si="44"/>
        <v>665927.9199999999</v>
      </c>
      <c r="E112" s="55">
        <v>185055.19</v>
      </c>
      <c r="F112" s="55">
        <v>0</v>
      </c>
      <c r="G112" s="55">
        <v>0</v>
      </c>
      <c r="H112" s="55">
        <v>480872.73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69">
        <f t="shared" si="45"/>
        <v>45243</v>
      </c>
      <c r="Y112" s="69">
        <f t="shared" si="46"/>
        <v>45243</v>
      </c>
      <c r="Z112" s="69">
        <v>1964</v>
      </c>
      <c r="AA112" s="69">
        <v>0</v>
      </c>
      <c r="AB112" s="69">
        <v>0</v>
      </c>
      <c r="AC112" s="69">
        <v>43279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70">
        <v>0</v>
      </c>
      <c r="AL112" s="69">
        <f t="shared" si="47"/>
        <v>14250.857488000001</v>
      </c>
      <c r="AM112" s="69">
        <f t="shared" si="48"/>
        <v>14250.857488000001</v>
      </c>
      <c r="AN112" s="69">
        <f t="shared" si="49"/>
        <v>3960.1810660000006</v>
      </c>
      <c r="AO112" s="69">
        <f t="shared" si="50"/>
        <v>0</v>
      </c>
      <c r="AP112" s="69">
        <f t="shared" si="51"/>
        <v>0</v>
      </c>
      <c r="AQ112" s="69">
        <f t="shared" si="52"/>
        <v>10290.676422</v>
      </c>
      <c r="AR112" s="69">
        <f t="shared" si="53"/>
        <v>0</v>
      </c>
      <c r="AS112" s="69">
        <f t="shared" si="54"/>
        <v>0</v>
      </c>
      <c r="AT112" s="69">
        <f t="shared" si="55"/>
        <v>0</v>
      </c>
      <c r="AU112" s="69">
        <f t="shared" si="56"/>
        <v>0</v>
      </c>
      <c r="AV112" s="69">
        <f t="shared" si="57"/>
        <v>0</v>
      </c>
      <c r="AW112" s="69">
        <f t="shared" si="58"/>
        <v>0</v>
      </c>
      <c r="AX112" s="69">
        <f t="shared" si="59"/>
        <v>0</v>
      </c>
      <c r="AY112" s="70">
        <f t="shared" si="60"/>
        <v>0</v>
      </c>
    </row>
    <row r="113" spans="1:51" ht="35.25" customHeight="1">
      <c r="A113" s="60">
        <v>99</v>
      </c>
      <c r="B113" s="61" t="s">
        <v>174</v>
      </c>
      <c r="C113" s="55">
        <f>D113+L113+N113+P113+R113+T113+U113+V113+W113++X113+AL113</f>
        <v>374631.708342</v>
      </c>
      <c r="D113" s="55">
        <f t="shared" si="44"/>
        <v>357905.53</v>
      </c>
      <c r="E113" s="55">
        <v>236952.7</v>
      </c>
      <c r="F113" s="55">
        <v>0</v>
      </c>
      <c r="G113" s="55">
        <v>0</v>
      </c>
      <c r="H113" s="55">
        <v>0</v>
      </c>
      <c r="I113" s="55">
        <v>0</v>
      </c>
      <c r="J113" s="55">
        <v>120952.83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69">
        <f t="shared" si="45"/>
        <v>9067</v>
      </c>
      <c r="Y113" s="69">
        <f t="shared" si="46"/>
        <v>9067</v>
      </c>
      <c r="Z113" s="69">
        <v>1964</v>
      </c>
      <c r="AA113" s="69">
        <v>0</v>
      </c>
      <c r="AB113" s="69">
        <v>0</v>
      </c>
      <c r="AC113" s="69">
        <v>0</v>
      </c>
      <c r="AD113" s="69">
        <v>0</v>
      </c>
      <c r="AE113" s="69">
        <v>7103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70">
        <v>0</v>
      </c>
      <c r="AL113" s="69">
        <f t="shared" si="47"/>
        <v>7659.178342000001</v>
      </c>
      <c r="AM113" s="69">
        <f t="shared" si="48"/>
        <v>7659.178342000001</v>
      </c>
      <c r="AN113" s="69">
        <f t="shared" si="49"/>
        <v>5070.787780000001</v>
      </c>
      <c r="AO113" s="69">
        <f t="shared" si="50"/>
        <v>0</v>
      </c>
      <c r="AP113" s="69">
        <f t="shared" si="51"/>
        <v>0</v>
      </c>
      <c r="AQ113" s="69">
        <f t="shared" si="52"/>
        <v>0</v>
      </c>
      <c r="AR113" s="69">
        <f t="shared" si="53"/>
        <v>0</v>
      </c>
      <c r="AS113" s="69">
        <f t="shared" si="54"/>
        <v>2588.3905620000005</v>
      </c>
      <c r="AT113" s="69">
        <f t="shared" si="55"/>
        <v>0</v>
      </c>
      <c r="AU113" s="69">
        <f t="shared" si="56"/>
        <v>0</v>
      </c>
      <c r="AV113" s="69">
        <f t="shared" si="57"/>
        <v>0</v>
      </c>
      <c r="AW113" s="69">
        <f t="shared" si="58"/>
        <v>0</v>
      </c>
      <c r="AX113" s="69">
        <f t="shared" si="59"/>
        <v>0</v>
      </c>
      <c r="AY113" s="70">
        <f t="shared" si="60"/>
        <v>0</v>
      </c>
    </row>
    <row r="114" spans="1:51" ht="39" customHeight="1">
      <c r="A114" s="60">
        <v>100</v>
      </c>
      <c r="B114" s="61" t="s">
        <v>72</v>
      </c>
      <c r="C114" s="55">
        <f>D114+L114+N114+P114+R114+T114+U114+V114+W114++X114+AL114</f>
        <v>719896.706926</v>
      </c>
      <c r="D114" s="55">
        <f t="shared" si="44"/>
        <v>692225.09</v>
      </c>
      <c r="E114" s="55">
        <v>458290.22</v>
      </c>
      <c r="F114" s="55">
        <v>0</v>
      </c>
      <c r="G114" s="55">
        <v>0</v>
      </c>
      <c r="H114" s="55">
        <v>0</v>
      </c>
      <c r="I114" s="55">
        <v>0</v>
      </c>
      <c r="J114" s="55">
        <v>233934.87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69">
        <f t="shared" si="45"/>
        <v>12858</v>
      </c>
      <c r="Y114" s="69">
        <f t="shared" si="46"/>
        <v>12858</v>
      </c>
      <c r="Z114" s="69">
        <v>2750</v>
      </c>
      <c r="AA114" s="69">
        <v>0</v>
      </c>
      <c r="AB114" s="69">
        <v>0</v>
      </c>
      <c r="AC114" s="69">
        <v>0</v>
      </c>
      <c r="AD114" s="69">
        <v>0</v>
      </c>
      <c r="AE114" s="69">
        <v>10108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70">
        <v>0</v>
      </c>
      <c r="AL114" s="69">
        <f t="shared" si="47"/>
        <v>14813.616926000002</v>
      </c>
      <c r="AM114" s="69">
        <f t="shared" si="48"/>
        <v>14813.616926000002</v>
      </c>
      <c r="AN114" s="69">
        <f t="shared" si="49"/>
        <v>9807.410708000001</v>
      </c>
      <c r="AO114" s="69">
        <f t="shared" si="50"/>
        <v>0</v>
      </c>
      <c r="AP114" s="69">
        <f t="shared" si="51"/>
        <v>0</v>
      </c>
      <c r="AQ114" s="69">
        <f t="shared" si="52"/>
        <v>0</v>
      </c>
      <c r="AR114" s="69">
        <f t="shared" si="53"/>
        <v>0</v>
      </c>
      <c r="AS114" s="69">
        <f t="shared" si="54"/>
        <v>5006.206218</v>
      </c>
      <c r="AT114" s="69">
        <f t="shared" si="55"/>
        <v>0</v>
      </c>
      <c r="AU114" s="69">
        <f t="shared" si="56"/>
        <v>0</v>
      </c>
      <c r="AV114" s="69">
        <f t="shared" si="57"/>
        <v>0</v>
      </c>
      <c r="AW114" s="69">
        <f t="shared" si="58"/>
        <v>0</v>
      </c>
      <c r="AX114" s="69">
        <f t="shared" si="59"/>
        <v>0</v>
      </c>
      <c r="AY114" s="70">
        <f t="shared" si="60"/>
        <v>0</v>
      </c>
    </row>
    <row r="115" spans="1:51" ht="45" customHeight="1">
      <c r="A115" s="60">
        <v>101</v>
      </c>
      <c r="B115" s="61" t="s">
        <v>175</v>
      </c>
      <c r="C115" s="55">
        <f>D115+L115+N115+P115+R115+T115+U115+V115+W115++X115+AL115</f>
        <v>315089.252</v>
      </c>
      <c r="D115" s="55">
        <f t="shared" si="44"/>
        <v>306180</v>
      </c>
      <c r="E115" s="55">
        <v>306180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69">
        <f t="shared" si="45"/>
        <v>2357</v>
      </c>
      <c r="Y115" s="69">
        <f t="shared" si="46"/>
        <v>2357</v>
      </c>
      <c r="Z115" s="69">
        <v>2357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70">
        <v>0</v>
      </c>
      <c r="AL115" s="69">
        <f t="shared" si="47"/>
        <v>6552.252</v>
      </c>
      <c r="AM115" s="69">
        <f t="shared" si="48"/>
        <v>6552.252</v>
      </c>
      <c r="AN115" s="69">
        <f t="shared" si="49"/>
        <v>6552.252</v>
      </c>
      <c r="AO115" s="69">
        <f t="shared" si="50"/>
        <v>0</v>
      </c>
      <c r="AP115" s="69">
        <f t="shared" si="51"/>
        <v>0</v>
      </c>
      <c r="AQ115" s="69">
        <f t="shared" si="52"/>
        <v>0</v>
      </c>
      <c r="AR115" s="69">
        <f t="shared" si="53"/>
        <v>0</v>
      </c>
      <c r="AS115" s="69">
        <f t="shared" si="54"/>
        <v>0</v>
      </c>
      <c r="AT115" s="69">
        <f t="shared" si="55"/>
        <v>0</v>
      </c>
      <c r="AU115" s="69">
        <f t="shared" si="56"/>
        <v>0</v>
      </c>
      <c r="AV115" s="69">
        <f t="shared" si="57"/>
        <v>0</v>
      </c>
      <c r="AW115" s="69">
        <f t="shared" si="58"/>
        <v>0</v>
      </c>
      <c r="AX115" s="69">
        <f t="shared" si="59"/>
        <v>0</v>
      </c>
      <c r="AY115" s="70">
        <f t="shared" si="60"/>
        <v>0</v>
      </c>
    </row>
    <row r="116" spans="1:51" ht="37.5" customHeight="1">
      <c r="A116" s="60">
        <v>102</v>
      </c>
      <c r="B116" s="61" t="s">
        <v>73</v>
      </c>
      <c r="C116" s="55">
        <f>D116+L116+N116+P116+R116+T116+U116+V116+W116++X116+AL116</f>
        <v>1017711.81</v>
      </c>
      <c r="D116" s="55">
        <f t="shared" si="44"/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450</v>
      </c>
      <c r="N116" s="55">
        <v>849150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69">
        <f t="shared" si="45"/>
        <v>150390</v>
      </c>
      <c r="Y116" s="69">
        <f t="shared" si="46"/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150390</v>
      </c>
      <c r="AH116" s="69">
        <v>0</v>
      </c>
      <c r="AI116" s="69">
        <v>0</v>
      </c>
      <c r="AJ116" s="69">
        <v>0</v>
      </c>
      <c r="AK116" s="70">
        <v>0</v>
      </c>
      <c r="AL116" s="69">
        <f t="shared" si="47"/>
        <v>18171.81</v>
      </c>
      <c r="AM116" s="69">
        <f t="shared" si="48"/>
        <v>0</v>
      </c>
      <c r="AN116" s="69">
        <f t="shared" si="49"/>
        <v>0</v>
      </c>
      <c r="AO116" s="69">
        <f t="shared" si="50"/>
        <v>0</v>
      </c>
      <c r="AP116" s="69">
        <f t="shared" si="51"/>
        <v>0</v>
      </c>
      <c r="AQ116" s="69">
        <f t="shared" si="52"/>
        <v>0</v>
      </c>
      <c r="AR116" s="69">
        <f t="shared" si="53"/>
        <v>0</v>
      </c>
      <c r="AS116" s="69">
        <f t="shared" si="54"/>
        <v>0</v>
      </c>
      <c r="AT116" s="69">
        <f t="shared" si="55"/>
        <v>0</v>
      </c>
      <c r="AU116" s="69">
        <f t="shared" si="56"/>
        <v>18171.81</v>
      </c>
      <c r="AV116" s="69">
        <f t="shared" si="57"/>
        <v>0</v>
      </c>
      <c r="AW116" s="69">
        <f t="shared" si="58"/>
        <v>0</v>
      </c>
      <c r="AX116" s="69">
        <f t="shared" si="59"/>
        <v>0</v>
      </c>
      <c r="AY116" s="70">
        <f t="shared" si="60"/>
        <v>0</v>
      </c>
    </row>
    <row r="117" spans="1:51" ht="34.5" customHeight="1">
      <c r="A117" s="60">
        <v>103</v>
      </c>
      <c r="B117" s="61" t="s">
        <v>176</v>
      </c>
      <c r="C117" s="55">
        <f>D117+L117+N117+P117+R117+T117+U117+V117+W117++X117+AL117</f>
        <v>564334.84439</v>
      </c>
      <c r="D117" s="55">
        <f t="shared" si="44"/>
        <v>538083.85</v>
      </c>
      <c r="E117" s="55">
        <v>356240.43</v>
      </c>
      <c r="F117" s="55">
        <v>0</v>
      </c>
      <c r="G117" s="55">
        <v>0</v>
      </c>
      <c r="H117" s="55">
        <v>0</v>
      </c>
      <c r="I117" s="55">
        <v>0</v>
      </c>
      <c r="J117" s="55">
        <v>181843.42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69">
        <f t="shared" si="45"/>
        <v>14736</v>
      </c>
      <c r="Y117" s="69">
        <f t="shared" si="46"/>
        <v>14736</v>
      </c>
      <c r="Z117" s="69">
        <v>3535</v>
      </c>
      <c r="AA117" s="69">
        <v>0</v>
      </c>
      <c r="AB117" s="69">
        <v>0</v>
      </c>
      <c r="AC117" s="69">
        <v>0</v>
      </c>
      <c r="AD117" s="69">
        <v>0</v>
      </c>
      <c r="AE117" s="69">
        <v>11201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70">
        <v>0</v>
      </c>
      <c r="AL117" s="69">
        <f t="shared" si="47"/>
        <v>11514.99439</v>
      </c>
      <c r="AM117" s="69">
        <f t="shared" si="48"/>
        <v>11514.99439</v>
      </c>
      <c r="AN117" s="69">
        <f t="shared" si="49"/>
        <v>7623.545202</v>
      </c>
      <c r="AO117" s="69">
        <f t="shared" si="50"/>
        <v>0</v>
      </c>
      <c r="AP117" s="69">
        <f t="shared" si="51"/>
        <v>0</v>
      </c>
      <c r="AQ117" s="69">
        <f t="shared" si="52"/>
        <v>0</v>
      </c>
      <c r="AR117" s="69">
        <f t="shared" si="53"/>
        <v>0</v>
      </c>
      <c r="AS117" s="69">
        <f t="shared" si="54"/>
        <v>3891.4491880000005</v>
      </c>
      <c r="AT117" s="69">
        <f t="shared" si="55"/>
        <v>0</v>
      </c>
      <c r="AU117" s="69">
        <f t="shared" si="56"/>
        <v>0</v>
      </c>
      <c r="AV117" s="69">
        <f t="shared" si="57"/>
        <v>0</v>
      </c>
      <c r="AW117" s="69">
        <f t="shared" si="58"/>
        <v>0</v>
      </c>
      <c r="AX117" s="69">
        <f t="shared" si="59"/>
        <v>0</v>
      </c>
      <c r="AY117" s="70">
        <f t="shared" si="60"/>
        <v>0</v>
      </c>
    </row>
    <row r="118" spans="1:51" ht="39" customHeight="1">
      <c r="A118" s="60">
        <v>104</v>
      </c>
      <c r="B118" s="61" t="s">
        <v>74</v>
      </c>
      <c r="C118" s="55">
        <f>D118+L118+N118+P118+R118+T118+U118+V118+W118++X118+AL118</f>
        <v>1210277.795858</v>
      </c>
      <c r="D118" s="55">
        <f>SUM(E118+F118+G118+H118+I118+J118)</f>
        <v>1051697.47</v>
      </c>
      <c r="E118" s="55">
        <v>0</v>
      </c>
      <c r="F118" s="55">
        <v>182067.5</v>
      </c>
      <c r="G118" s="55">
        <v>129139.18</v>
      </c>
      <c r="H118" s="55">
        <v>618912.8</v>
      </c>
      <c r="I118" s="55">
        <v>0</v>
      </c>
      <c r="J118" s="55">
        <v>121577.99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69">
        <f>SUM(Y118+AF118+AG118+AH118+AI118+AJ118+AK118)</f>
        <v>136074</v>
      </c>
      <c r="Y118" s="69">
        <f>SUM(Z118+AA118+AB118+AC118+AD118+AE118)</f>
        <v>136074</v>
      </c>
      <c r="Z118" s="69">
        <v>0</v>
      </c>
      <c r="AA118" s="69">
        <v>30923</v>
      </c>
      <c r="AB118" s="69">
        <v>25010</v>
      </c>
      <c r="AC118" s="69">
        <v>68940</v>
      </c>
      <c r="AD118" s="69">
        <v>0</v>
      </c>
      <c r="AE118" s="69">
        <v>11201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70">
        <v>0</v>
      </c>
      <c r="AL118" s="69">
        <f t="shared" si="47"/>
        <v>22506.325858</v>
      </c>
      <c r="AM118" s="69">
        <f t="shared" si="48"/>
        <v>22506.325858</v>
      </c>
      <c r="AN118" s="69">
        <f t="shared" si="49"/>
        <v>0</v>
      </c>
      <c r="AO118" s="69">
        <f t="shared" si="50"/>
        <v>3896.2445000000002</v>
      </c>
      <c r="AP118" s="69">
        <f t="shared" si="51"/>
        <v>2763.578452</v>
      </c>
      <c r="AQ118" s="69">
        <f t="shared" si="52"/>
        <v>13244.733920000002</v>
      </c>
      <c r="AR118" s="69">
        <f t="shared" si="53"/>
        <v>0</v>
      </c>
      <c r="AS118" s="69">
        <f t="shared" si="54"/>
        <v>2601.7689860000005</v>
      </c>
      <c r="AT118" s="69">
        <f t="shared" si="55"/>
        <v>0</v>
      </c>
      <c r="AU118" s="69">
        <f t="shared" si="56"/>
        <v>0</v>
      </c>
      <c r="AV118" s="69">
        <f t="shared" si="57"/>
        <v>0</v>
      </c>
      <c r="AW118" s="69">
        <f t="shared" si="58"/>
        <v>0</v>
      </c>
      <c r="AX118" s="69">
        <f t="shared" si="59"/>
        <v>0</v>
      </c>
      <c r="AY118" s="70">
        <f t="shared" si="60"/>
        <v>0</v>
      </c>
    </row>
    <row r="119" spans="1:51" ht="30.75">
      <c r="A119" s="60">
        <v>105</v>
      </c>
      <c r="B119" s="61" t="s">
        <v>177</v>
      </c>
      <c r="C119" s="55">
        <f>D119+L119+N119+P119+R119+T119+U119+V119+W119++X119+AL119</f>
        <v>1047246.595916</v>
      </c>
      <c r="D119" s="55">
        <f>SUM(E119+F119+G119+H119+I119+J119)</f>
        <v>1020497.94</v>
      </c>
      <c r="E119" s="55">
        <v>1020497.94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69">
        <f t="shared" si="45"/>
        <v>4910</v>
      </c>
      <c r="Y119" s="69">
        <f t="shared" si="46"/>
        <v>4910</v>
      </c>
      <c r="Z119" s="69">
        <v>4910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70">
        <v>0</v>
      </c>
      <c r="AL119" s="69">
        <f t="shared" si="47"/>
        <v>21838.655916</v>
      </c>
      <c r="AM119" s="69">
        <f t="shared" si="48"/>
        <v>21838.655916</v>
      </c>
      <c r="AN119" s="69">
        <f t="shared" si="49"/>
        <v>21838.655916</v>
      </c>
      <c r="AO119" s="69">
        <f t="shared" si="50"/>
        <v>0</v>
      </c>
      <c r="AP119" s="69">
        <f t="shared" si="51"/>
        <v>0</v>
      </c>
      <c r="AQ119" s="69">
        <f t="shared" si="52"/>
        <v>0</v>
      </c>
      <c r="AR119" s="69">
        <f t="shared" si="53"/>
        <v>0</v>
      </c>
      <c r="AS119" s="69">
        <f t="shared" si="54"/>
        <v>0</v>
      </c>
      <c r="AT119" s="69">
        <f t="shared" si="55"/>
        <v>0</v>
      </c>
      <c r="AU119" s="69">
        <f t="shared" si="56"/>
        <v>0</v>
      </c>
      <c r="AV119" s="69">
        <f t="shared" si="57"/>
        <v>0</v>
      </c>
      <c r="AW119" s="69">
        <f t="shared" si="58"/>
        <v>0</v>
      </c>
      <c r="AX119" s="69">
        <f t="shared" si="59"/>
        <v>0</v>
      </c>
      <c r="AY119" s="70">
        <f t="shared" si="60"/>
        <v>0</v>
      </c>
    </row>
    <row r="120" spans="1:51" ht="30.75">
      <c r="A120" s="60">
        <v>106</v>
      </c>
      <c r="B120" s="61" t="s">
        <v>178</v>
      </c>
      <c r="C120" s="55">
        <f>D120+L120+N120+P120+R120+T120+U120+V120+W120++X120+AL120</f>
        <v>449490.171486</v>
      </c>
      <c r="D120" s="55">
        <f>SUM(E120+F120+G120+H120+I120+J120)</f>
        <v>435265.49</v>
      </c>
      <c r="E120" s="55">
        <v>435265.49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69">
        <f t="shared" si="45"/>
        <v>4910</v>
      </c>
      <c r="Y120" s="69">
        <f t="shared" si="46"/>
        <v>4910</v>
      </c>
      <c r="Z120" s="69">
        <v>4910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70">
        <v>0</v>
      </c>
      <c r="AL120" s="69">
        <f>AM120+AT120+AU120+AV120+AW120+AX120+AY120+ROUND(,2)</f>
        <v>9314.681486000001</v>
      </c>
      <c r="AM120" s="69">
        <f t="shared" si="48"/>
        <v>9314.681486000001</v>
      </c>
      <c r="AN120" s="69">
        <f t="shared" si="49"/>
        <v>9314.681486000001</v>
      </c>
      <c r="AO120" s="69">
        <f t="shared" si="50"/>
        <v>0</v>
      </c>
      <c r="AP120" s="69">
        <f t="shared" si="51"/>
        <v>0</v>
      </c>
      <c r="AQ120" s="69">
        <f t="shared" si="52"/>
        <v>0</v>
      </c>
      <c r="AR120" s="69">
        <f t="shared" si="53"/>
        <v>0</v>
      </c>
      <c r="AS120" s="69">
        <f t="shared" si="54"/>
        <v>0</v>
      </c>
      <c r="AT120" s="69">
        <f t="shared" si="55"/>
        <v>0</v>
      </c>
      <c r="AU120" s="69">
        <f t="shared" si="56"/>
        <v>0</v>
      </c>
      <c r="AV120" s="69">
        <f t="shared" si="57"/>
        <v>0</v>
      </c>
      <c r="AW120" s="69">
        <f t="shared" si="58"/>
        <v>0</v>
      </c>
      <c r="AX120" s="69">
        <f t="shared" si="59"/>
        <v>0</v>
      </c>
      <c r="AY120" s="70">
        <f t="shared" si="60"/>
        <v>0</v>
      </c>
    </row>
    <row r="121" spans="1:51" ht="30.75">
      <c r="A121" s="60">
        <v>107</v>
      </c>
      <c r="B121" s="61" t="s">
        <v>179</v>
      </c>
      <c r="C121" s="55">
        <f>D121+L121+N121+P121+R121+T121+U121+V121+W121++X121+AL121</f>
        <v>1045933.116372</v>
      </c>
      <c r="D121" s="55">
        <f>SUM(E121+F121+G121+H121+I121+J121)</f>
        <v>1019211.98</v>
      </c>
      <c r="E121" s="55">
        <v>1019211.98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69">
        <f t="shared" si="45"/>
        <v>4910</v>
      </c>
      <c r="Y121" s="69">
        <f t="shared" si="46"/>
        <v>4910</v>
      </c>
      <c r="Z121" s="69">
        <v>4910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70">
        <v>0</v>
      </c>
      <c r="AL121" s="69">
        <f t="shared" si="47"/>
        <v>21811.136372</v>
      </c>
      <c r="AM121" s="69">
        <f t="shared" si="48"/>
        <v>21811.136372</v>
      </c>
      <c r="AN121" s="69">
        <f t="shared" si="49"/>
        <v>21811.136372</v>
      </c>
      <c r="AO121" s="69">
        <f t="shared" si="50"/>
        <v>0</v>
      </c>
      <c r="AP121" s="69">
        <f t="shared" si="51"/>
        <v>0</v>
      </c>
      <c r="AQ121" s="69">
        <f t="shared" si="52"/>
        <v>0</v>
      </c>
      <c r="AR121" s="69">
        <f t="shared" si="53"/>
        <v>0</v>
      </c>
      <c r="AS121" s="69">
        <f t="shared" si="54"/>
        <v>0</v>
      </c>
      <c r="AT121" s="69">
        <f t="shared" si="55"/>
        <v>0</v>
      </c>
      <c r="AU121" s="69">
        <f t="shared" si="56"/>
        <v>0</v>
      </c>
      <c r="AV121" s="69">
        <f t="shared" si="57"/>
        <v>0</v>
      </c>
      <c r="AW121" s="69">
        <f t="shared" si="58"/>
        <v>0</v>
      </c>
      <c r="AX121" s="69">
        <f t="shared" si="59"/>
        <v>0</v>
      </c>
      <c r="AY121" s="70">
        <f t="shared" si="60"/>
        <v>0</v>
      </c>
    </row>
    <row r="122" spans="1:51" ht="30.75">
      <c r="A122" s="60">
        <v>108</v>
      </c>
      <c r="B122" s="61" t="s">
        <v>180</v>
      </c>
      <c r="C122" s="55">
        <f>D122+L122+N122+P122+R122+T122+U122+V122+W122++X122+AL122</f>
        <v>1049685.903396</v>
      </c>
      <c r="D122" s="55">
        <f>SUM(E122+F122+G122+H122+I122+J122)</f>
        <v>1022886.14</v>
      </c>
      <c r="E122" s="55">
        <v>1022886.14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69">
        <f>SUM(Y122+AF122+AG122+AH122+AI122+AJ122+AK122)</f>
        <v>4910</v>
      </c>
      <c r="Y122" s="69">
        <f t="shared" si="46"/>
        <v>4910</v>
      </c>
      <c r="Z122" s="69">
        <v>4910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70">
        <v>0</v>
      </c>
      <c r="AL122" s="69">
        <f t="shared" si="47"/>
        <v>21889.763396000002</v>
      </c>
      <c r="AM122" s="69">
        <f t="shared" si="48"/>
        <v>21889.763396000002</v>
      </c>
      <c r="AN122" s="69">
        <f t="shared" si="49"/>
        <v>21889.763396000002</v>
      </c>
      <c r="AO122" s="69">
        <f t="shared" si="50"/>
        <v>0</v>
      </c>
      <c r="AP122" s="69">
        <f t="shared" si="51"/>
        <v>0</v>
      </c>
      <c r="AQ122" s="69">
        <f t="shared" si="52"/>
        <v>0</v>
      </c>
      <c r="AR122" s="69">
        <f t="shared" si="53"/>
        <v>0</v>
      </c>
      <c r="AS122" s="69">
        <f t="shared" si="54"/>
        <v>0</v>
      </c>
      <c r="AT122" s="69">
        <f t="shared" si="55"/>
        <v>0</v>
      </c>
      <c r="AU122" s="69">
        <f t="shared" si="56"/>
        <v>0</v>
      </c>
      <c r="AV122" s="69">
        <f t="shared" si="57"/>
        <v>0</v>
      </c>
      <c r="AW122" s="69">
        <f t="shared" si="58"/>
        <v>0</v>
      </c>
      <c r="AX122" s="69">
        <f t="shared" si="59"/>
        <v>0</v>
      </c>
      <c r="AY122" s="70">
        <f t="shared" si="60"/>
        <v>0</v>
      </c>
    </row>
    <row r="123" spans="1:51" ht="30.75">
      <c r="A123" s="60">
        <v>109</v>
      </c>
      <c r="B123" s="61" t="s">
        <v>181</v>
      </c>
      <c r="C123" s="55">
        <f>D123+L123+N123+P123+R123+T123+U123+V123+W123++X123+AL123</f>
        <v>1052907.151278</v>
      </c>
      <c r="D123" s="55">
        <f t="shared" si="44"/>
        <v>1021232.77</v>
      </c>
      <c r="E123" s="55">
        <v>1021232.77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69">
        <f t="shared" si="45"/>
        <v>9820</v>
      </c>
      <c r="Y123" s="69">
        <f t="shared" si="46"/>
        <v>9820</v>
      </c>
      <c r="Z123" s="69">
        <v>9820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70">
        <v>0</v>
      </c>
      <c r="AL123" s="69">
        <f t="shared" si="47"/>
        <v>21854.381278000004</v>
      </c>
      <c r="AM123" s="69">
        <f t="shared" si="48"/>
        <v>21854.381278000004</v>
      </c>
      <c r="AN123" s="69">
        <f t="shared" si="49"/>
        <v>21854.381278000004</v>
      </c>
      <c r="AO123" s="69">
        <f t="shared" si="50"/>
        <v>0</v>
      </c>
      <c r="AP123" s="69">
        <f t="shared" si="51"/>
        <v>0</v>
      </c>
      <c r="AQ123" s="69">
        <f t="shared" si="52"/>
        <v>0</v>
      </c>
      <c r="AR123" s="69">
        <f t="shared" si="53"/>
        <v>0</v>
      </c>
      <c r="AS123" s="69">
        <f t="shared" si="54"/>
        <v>0</v>
      </c>
      <c r="AT123" s="69">
        <f t="shared" si="55"/>
        <v>0</v>
      </c>
      <c r="AU123" s="69">
        <f t="shared" si="56"/>
        <v>0</v>
      </c>
      <c r="AV123" s="69">
        <f t="shared" si="57"/>
        <v>0</v>
      </c>
      <c r="AW123" s="69">
        <f t="shared" si="58"/>
        <v>0</v>
      </c>
      <c r="AX123" s="69">
        <f t="shared" si="59"/>
        <v>0</v>
      </c>
      <c r="AY123" s="70">
        <f t="shared" si="60"/>
        <v>0</v>
      </c>
    </row>
    <row r="124" spans="1:51" ht="30.75">
      <c r="A124" s="60">
        <v>110</v>
      </c>
      <c r="B124" s="61" t="s">
        <v>182</v>
      </c>
      <c r="C124" s="55">
        <f>D124+L124+N124+P124+R124+T124+U124+V124+W124++X124+AL124</f>
        <v>1055002.3516799998</v>
      </c>
      <c r="D124" s="55">
        <f t="shared" si="44"/>
        <v>1028091.2</v>
      </c>
      <c r="E124" s="55">
        <v>1028091.2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69">
        <f t="shared" si="45"/>
        <v>4910</v>
      </c>
      <c r="Y124" s="69">
        <f t="shared" si="46"/>
        <v>4910</v>
      </c>
      <c r="Z124" s="69">
        <v>4910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70">
        <v>0</v>
      </c>
      <c r="AL124" s="69">
        <f t="shared" si="47"/>
        <v>22001.151680000003</v>
      </c>
      <c r="AM124" s="69">
        <f t="shared" si="48"/>
        <v>22001.151680000003</v>
      </c>
      <c r="AN124" s="69">
        <f t="shared" si="49"/>
        <v>22001.151680000003</v>
      </c>
      <c r="AO124" s="69">
        <f t="shared" si="50"/>
        <v>0</v>
      </c>
      <c r="AP124" s="69">
        <f t="shared" si="51"/>
        <v>0</v>
      </c>
      <c r="AQ124" s="69">
        <f t="shared" si="52"/>
        <v>0</v>
      </c>
      <c r="AR124" s="69">
        <f t="shared" si="53"/>
        <v>0</v>
      </c>
      <c r="AS124" s="69">
        <f t="shared" si="54"/>
        <v>0</v>
      </c>
      <c r="AT124" s="69">
        <f t="shared" si="55"/>
        <v>0</v>
      </c>
      <c r="AU124" s="69">
        <f t="shared" si="56"/>
        <v>0</v>
      </c>
      <c r="AV124" s="69">
        <f t="shared" si="57"/>
        <v>0</v>
      </c>
      <c r="AW124" s="69">
        <f t="shared" si="58"/>
        <v>0</v>
      </c>
      <c r="AX124" s="69">
        <f t="shared" si="59"/>
        <v>0</v>
      </c>
      <c r="AY124" s="70">
        <f t="shared" si="60"/>
        <v>0</v>
      </c>
    </row>
    <row r="125" spans="1:51" ht="30.75">
      <c r="A125" s="60">
        <v>111</v>
      </c>
      <c r="B125" s="61" t="s">
        <v>183</v>
      </c>
      <c r="C125" s="55">
        <f>D125+L125+N125+P125+R125+T125+U125+V125+W125++X125+AL125</f>
        <v>307322.087684</v>
      </c>
      <c r="D125" s="55">
        <f t="shared" si="44"/>
        <v>296076.06</v>
      </c>
      <c r="E125" s="55">
        <v>296076.06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69">
        <f t="shared" si="45"/>
        <v>4910</v>
      </c>
      <c r="Y125" s="69">
        <f t="shared" si="46"/>
        <v>4910</v>
      </c>
      <c r="Z125" s="69">
        <v>4910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70">
        <v>0</v>
      </c>
      <c r="AL125" s="69">
        <f t="shared" si="47"/>
        <v>6336.027684000001</v>
      </c>
      <c r="AM125" s="69">
        <f t="shared" si="48"/>
        <v>6336.027684000001</v>
      </c>
      <c r="AN125" s="69">
        <f t="shared" si="49"/>
        <v>6336.027684000001</v>
      </c>
      <c r="AO125" s="69">
        <f t="shared" si="50"/>
        <v>0</v>
      </c>
      <c r="AP125" s="69">
        <f t="shared" si="51"/>
        <v>0</v>
      </c>
      <c r="AQ125" s="69">
        <f t="shared" si="52"/>
        <v>0</v>
      </c>
      <c r="AR125" s="69">
        <f t="shared" si="53"/>
        <v>0</v>
      </c>
      <c r="AS125" s="69">
        <f t="shared" si="54"/>
        <v>0</v>
      </c>
      <c r="AT125" s="69">
        <f t="shared" si="55"/>
        <v>0</v>
      </c>
      <c r="AU125" s="69">
        <f t="shared" si="56"/>
        <v>0</v>
      </c>
      <c r="AV125" s="69">
        <f t="shared" si="57"/>
        <v>0</v>
      </c>
      <c r="AW125" s="69">
        <f t="shared" si="58"/>
        <v>0</v>
      </c>
      <c r="AX125" s="69">
        <f t="shared" si="59"/>
        <v>0</v>
      </c>
      <c r="AY125" s="70">
        <f t="shared" si="60"/>
        <v>0</v>
      </c>
    </row>
    <row r="126" spans="1:51" s="68" customFormat="1" ht="54.75" customHeight="1">
      <c r="A126" s="107" t="s">
        <v>187</v>
      </c>
      <c r="B126" s="108"/>
      <c r="C126" s="66">
        <f>D126+L126+N126+P126+R126+T126+V126+U126+W126+X126+AL126</f>
        <v>51583117.561368</v>
      </c>
      <c r="D126" s="66">
        <f aca="true" t="shared" si="61" ref="D126:J126">SUM(D15:D125)</f>
        <v>36442016.71000001</v>
      </c>
      <c r="E126" s="66">
        <f t="shared" si="61"/>
        <v>27573719.599999998</v>
      </c>
      <c r="F126" s="66">
        <f t="shared" si="61"/>
        <v>498315.86</v>
      </c>
      <c r="G126" s="66">
        <f t="shared" si="61"/>
        <v>299830.66</v>
      </c>
      <c r="H126" s="66">
        <f t="shared" si="61"/>
        <v>1580658.26</v>
      </c>
      <c r="I126" s="66">
        <f t="shared" si="61"/>
        <v>171262.78</v>
      </c>
      <c r="J126" s="66">
        <f t="shared" si="61"/>
        <v>6318229.55</v>
      </c>
      <c r="K126" s="71">
        <f aca="true" t="shared" si="62" ref="K126:AK126">SUM(K15:K125)</f>
        <v>0</v>
      </c>
      <c r="L126" s="71">
        <f t="shared" si="62"/>
        <v>0</v>
      </c>
      <c r="M126" s="66">
        <f aca="true" t="shared" si="63" ref="M126:T126">SUM(M15:M125)</f>
        <v>4152</v>
      </c>
      <c r="N126" s="66">
        <f t="shared" si="63"/>
        <v>8011932</v>
      </c>
      <c r="O126" s="66">
        <f t="shared" si="63"/>
        <v>9042.3</v>
      </c>
      <c r="P126" s="66">
        <f t="shared" si="63"/>
        <v>927830.4099999999</v>
      </c>
      <c r="Q126" s="66">
        <f t="shared" si="63"/>
        <v>367</v>
      </c>
      <c r="R126" s="66">
        <f t="shared" si="63"/>
        <v>157076</v>
      </c>
      <c r="S126" s="66">
        <f t="shared" si="63"/>
        <v>1112.9</v>
      </c>
      <c r="T126" s="66">
        <f t="shared" si="63"/>
        <v>1146287</v>
      </c>
      <c r="U126" s="67">
        <f t="shared" si="62"/>
        <v>0</v>
      </c>
      <c r="V126" s="66">
        <f>SUM(V15:V125)</f>
        <v>563611</v>
      </c>
      <c r="W126" s="66">
        <f>SUM(W15:W125)</f>
        <v>0</v>
      </c>
      <c r="X126" s="66">
        <f>SUM(X15:X125)</f>
        <v>3335302.4</v>
      </c>
      <c r="Y126" s="66">
        <f>SUM(Y15:Y125)</f>
        <v>1774305</v>
      </c>
      <c r="Z126" s="66">
        <f t="shared" si="62"/>
        <v>998450</v>
      </c>
      <c r="AA126" s="66">
        <f t="shared" si="62"/>
        <v>73389</v>
      </c>
      <c r="AB126" s="66">
        <f t="shared" si="62"/>
        <v>46594</v>
      </c>
      <c r="AC126" s="66">
        <f>SUM(AC15:AC125)</f>
        <v>133284</v>
      </c>
      <c r="AD126" s="66">
        <f t="shared" si="62"/>
        <v>7334</v>
      </c>
      <c r="AE126" s="66">
        <f t="shared" si="62"/>
        <v>515254</v>
      </c>
      <c r="AF126" s="66">
        <f t="shared" si="62"/>
        <v>0</v>
      </c>
      <c r="AG126" s="66">
        <f t="shared" si="62"/>
        <v>1242108.4</v>
      </c>
      <c r="AH126" s="66">
        <f t="shared" si="62"/>
        <v>52360</v>
      </c>
      <c r="AI126" s="66">
        <f t="shared" si="62"/>
        <v>89359</v>
      </c>
      <c r="AJ126" s="66">
        <f t="shared" si="62"/>
        <v>120809</v>
      </c>
      <c r="AK126" s="71">
        <f t="shared" si="62"/>
        <v>56361</v>
      </c>
      <c r="AL126" s="66">
        <f>AL15+AL16+AL17+AL18+AL19+AL20+AL21+AL22+AL23+AL24+AL25+AL26+AL27+AL28+AL29+AL30+AL31+AL32+AL33+AL34+AL35+AL36+AL37+AL38+AL39+AL40+AL41+AL42+AL43+AL44+AL45+AL46+AL47+AL48+AL49+AL50+AL51+AL52+AL53+AL54+AL55+AL56+AL57+AL58+AL59+AL60+AL61+AL62+AL63+AL64+AL65+AL66+AL67+AL68+AL69+AL70+AL71+AL72+AL73+AL74+AL75+AL76+AL77+AL78+AL79+AL80+AL81+AL82+AL83+AL84+AL85+AL86+AL87+AL88+AL89+AL90+AL91+AL92+AL93+AL94+AL95+AL96+AL97+AL98+AL99+AL100+AL101+AL102+AL103+AL104+AL105+AL106+AL107+AL108+AL109+AL110+AL111+AL112+AL113+AL114+AL115+AL116+AL117+AL118+AL119+AL120+AL121+AL122+AL123+AL124+AL125</f>
        <v>999062.0413680001</v>
      </c>
      <c r="AM126" s="66">
        <f>SUM(AM15:AM125)</f>
        <v>779859.1575939998</v>
      </c>
      <c r="AN126" s="66">
        <f>SUM(AN15:AN125)</f>
        <v>590077.59944</v>
      </c>
      <c r="AO126" s="66">
        <f>SUM(AO15:AO125)</f>
        <v>10663.959404000001</v>
      </c>
      <c r="AP126" s="66">
        <f>SUM(AP15:AP125)</f>
        <v>6416.376124</v>
      </c>
      <c r="AQ126" s="66">
        <f aca="true" t="shared" si="64" ref="AQ126:AY126">SUM(AQ15:AQ125)</f>
        <v>33826.08676400001</v>
      </c>
      <c r="AR126" s="66">
        <f t="shared" si="64"/>
        <v>3665.0234920000003</v>
      </c>
      <c r="AS126" s="66">
        <f t="shared" si="64"/>
        <v>135210.11237000005</v>
      </c>
      <c r="AT126" s="66">
        <f t="shared" si="64"/>
        <v>0</v>
      </c>
      <c r="AU126" s="66">
        <f t="shared" si="64"/>
        <v>171455.34480000002</v>
      </c>
      <c r="AV126" s="66">
        <f t="shared" si="64"/>
        <v>19855.570774</v>
      </c>
      <c r="AW126" s="66">
        <f t="shared" si="64"/>
        <v>3361.4264000000003</v>
      </c>
      <c r="AX126" s="66">
        <f t="shared" si="64"/>
        <v>24530.541800000003</v>
      </c>
      <c r="AY126" s="66">
        <f t="shared" si="64"/>
        <v>0</v>
      </c>
    </row>
  </sheetData>
  <sheetProtection/>
  <mergeCells count="39">
    <mergeCell ref="A126:B126"/>
    <mergeCell ref="Y10:AJ10"/>
    <mergeCell ref="AL10:AL12"/>
    <mergeCell ref="AM10:AX10"/>
    <mergeCell ref="AM11:AM12"/>
    <mergeCell ref="AN11:AS11"/>
    <mergeCell ref="AV11:AV12"/>
    <mergeCell ref="AW11:AW12"/>
    <mergeCell ref="AX11:AX12"/>
    <mergeCell ref="AF11:AF12"/>
    <mergeCell ref="A10:A13"/>
    <mergeCell ref="B10:B13"/>
    <mergeCell ref="AY11:AY12"/>
    <mergeCell ref="AH11:AH12"/>
    <mergeCell ref="AI11:AI12"/>
    <mergeCell ref="AJ11:AJ12"/>
    <mergeCell ref="AK11:AK12"/>
    <mergeCell ref="AT11:AT12"/>
    <mergeCell ref="AU11:AU12"/>
    <mergeCell ref="AG11:AG12"/>
    <mergeCell ref="C10:C12"/>
    <mergeCell ref="M11:N12"/>
    <mergeCell ref="K11:L12"/>
    <mergeCell ref="E11:J11"/>
    <mergeCell ref="D11:D12"/>
    <mergeCell ref="U10:W10"/>
    <mergeCell ref="U11:U12"/>
    <mergeCell ref="Y11:Y12"/>
    <mergeCell ref="Z11:AE11"/>
    <mergeCell ref="E7:U7"/>
    <mergeCell ref="S11:T12"/>
    <mergeCell ref="V11:V12"/>
    <mergeCell ref="W11:W12"/>
    <mergeCell ref="U1:W1"/>
    <mergeCell ref="X10:X12"/>
    <mergeCell ref="K10:T10"/>
    <mergeCell ref="D10:J10"/>
    <mergeCell ref="O11:P12"/>
    <mergeCell ref="Q11:R12"/>
  </mergeCells>
  <printOptions/>
  <pageMargins left="0.3937007874015748" right="0" top="0.5511811023622047" bottom="0.35433070866141736" header="0.31496062992125984" footer="0.31496062992125984"/>
  <pageSetup horizontalDpi="600" verticalDpi="600" orientation="landscape" paperSize="9" scale="19" r:id="rId1"/>
  <rowBreaks count="1" manualBreakCount="1">
    <brk id="70" max="51" man="1"/>
  </rowBreaks>
  <colBreaks count="1" manualBreakCount="1">
    <brk id="25" max="1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tabSelected="1" view="pageBreakPreview" zoomScale="60" zoomScaleNormal="60" zoomScalePageLayoutView="0" workbookViewId="0" topLeftCell="A1">
      <selection activeCell="E16" sqref="E16"/>
    </sheetView>
  </sheetViews>
  <sheetFormatPr defaultColWidth="9.140625" defaultRowHeight="12.75"/>
  <cols>
    <col min="1" max="1" width="9.140625" style="2" customWidth="1"/>
    <col min="2" max="2" width="5.7109375" style="7" customWidth="1"/>
    <col min="3" max="4" width="24.57421875" style="8" customWidth="1"/>
    <col min="5" max="5" width="23.8515625" style="5" customWidth="1"/>
    <col min="6" max="6" width="15.28125" style="6" customWidth="1"/>
    <col min="7" max="7" width="26.57421875" style="6" customWidth="1"/>
    <col min="8" max="9" width="17.28125" style="6" customWidth="1"/>
    <col min="10" max="10" width="15.28125" style="6" customWidth="1"/>
    <col min="11" max="11" width="17.8515625" style="6" customWidth="1"/>
    <col min="12" max="12" width="21.00390625" style="6" customWidth="1"/>
    <col min="13" max="13" width="15.421875" style="6" customWidth="1"/>
    <col min="14" max="14" width="18.421875" style="6" customWidth="1"/>
    <col min="15" max="15" width="18.00390625" style="6" customWidth="1"/>
    <col min="16" max="16" width="9.140625" style="2" customWidth="1"/>
    <col min="17" max="16384" width="9.140625" style="2" customWidth="1"/>
  </cols>
  <sheetData>
    <row r="1" spans="14:15" ht="26.25">
      <c r="N1" s="2"/>
      <c r="O1" s="32" t="s">
        <v>42</v>
      </c>
    </row>
    <row r="2" spans="12:15" ht="26.25">
      <c r="L2" s="4"/>
      <c r="M2" s="4"/>
      <c r="N2" s="4"/>
      <c r="O2" s="33" t="s">
        <v>21</v>
      </c>
    </row>
    <row r="3" spans="12:15" ht="26.25">
      <c r="L3" s="4"/>
      <c r="M3" s="4"/>
      <c r="N3" s="4"/>
      <c r="O3" s="33" t="s">
        <v>22</v>
      </c>
    </row>
    <row r="4" spans="12:15" ht="26.25">
      <c r="L4" s="4"/>
      <c r="M4" s="4"/>
      <c r="N4" s="4"/>
      <c r="O4" s="33" t="s">
        <v>23</v>
      </c>
    </row>
    <row r="5" spans="12:15" ht="26.25">
      <c r="L5" s="4"/>
      <c r="M5" s="4"/>
      <c r="N5" s="4"/>
      <c r="O5" s="33" t="s">
        <v>57</v>
      </c>
    </row>
    <row r="6" spans="12:15" ht="26.25">
      <c r="L6" s="4"/>
      <c r="M6" s="4"/>
      <c r="N6" s="4"/>
      <c r="O6" s="33" t="s">
        <v>194</v>
      </c>
    </row>
    <row r="7" ht="32.25" customHeight="1"/>
    <row r="8" ht="36" customHeight="1"/>
    <row r="9" spans="2:15" ht="50.25" customHeight="1">
      <c r="B9" s="2"/>
      <c r="C9" s="1"/>
      <c r="D9" s="1"/>
      <c r="E9" s="1"/>
      <c r="F9" s="1"/>
      <c r="G9" s="111" t="s">
        <v>49</v>
      </c>
      <c r="H9" s="111"/>
      <c r="I9" s="111"/>
      <c r="J9" s="111"/>
      <c r="K9" s="81"/>
      <c r="L9" s="10"/>
      <c r="M9" s="10"/>
      <c r="N9" s="10"/>
      <c r="O9" s="10"/>
    </row>
    <row r="10" spans="2:15" s="3" customFormat="1" ht="48" customHeight="1">
      <c r="B10" s="112" t="s">
        <v>2</v>
      </c>
      <c r="C10" s="115" t="s">
        <v>50</v>
      </c>
      <c r="D10" s="109" t="s">
        <v>51</v>
      </c>
      <c r="E10" s="109" t="s">
        <v>52</v>
      </c>
      <c r="F10" s="118" t="s">
        <v>53</v>
      </c>
      <c r="G10" s="119"/>
      <c r="H10" s="119"/>
      <c r="I10" s="119"/>
      <c r="J10" s="119"/>
      <c r="K10" s="120" t="s">
        <v>37</v>
      </c>
      <c r="L10" s="120"/>
      <c r="M10" s="120"/>
      <c r="N10" s="120"/>
      <c r="O10" s="120"/>
    </row>
    <row r="11" spans="2:15" s="3" customFormat="1" ht="84.75" customHeight="1">
      <c r="B11" s="113"/>
      <c r="C11" s="115"/>
      <c r="D11" s="109"/>
      <c r="E11" s="117"/>
      <c r="F11" s="37" t="s">
        <v>43</v>
      </c>
      <c r="G11" s="37" t="s">
        <v>44</v>
      </c>
      <c r="H11" s="37" t="s">
        <v>45</v>
      </c>
      <c r="I11" s="37" t="s">
        <v>46</v>
      </c>
      <c r="J11" s="37" t="s">
        <v>47</v>
      </c>
      <c r="K11" s="37" t="s">
        <v>43</v>
      </c>
      <c r="L11" s="37" t="s">
        <v>44</v>
      </c>
      <c r="M11" s="37" t="s">
        <v>45</v>
      </c>
      <c r="N11" s="37" t="s">
        <v>46</v>
      </c>
      <c r="O11" s="37" t="s">
        <v>47</v>
      </c>
    </row>
    <row r="12" spans="2:15" s="3" customFormat="1" ht="36.75" customHeight="1">
      <c r="B12" s="114"/>
      <c r="C12" s="116"/>
      <c r="D12" s="38" t="s">
        <v>35</v>
      </c>
      <c r="E12" s="38" t="s">
        <v>38</v>
      </c>
      <c r="F12" s="29" t="s">
        <v>48</v>
      </c>
      <c r="G12" s="29" t="s">
        <v>48</v>
      </c>
      <c r="H12" s="29" t="s">
        <v>48</v>
      </c>
      <c r="I12" s="29" t="s">
        <v>48</v>
      </c>
      <c r="J12" s="29" t="s">
        <v>48</v>
      </c>
      <c r="K12" s="29" t="s">
        <v>48</v>
      </c>
      <c r="L12" s="29" t="s">
        <v>48</v>
      </c>
      <c r="M12" s="29" t="s">
        <v>48</v>
      </c>
      <c r="N12" s="29" t="s">
        <v>48</v>
      </c>
      <c r="O12" s="29" t="s">
        <v>48</v>
      </c>
    </row>
    <row r="13" spans="2:15" s="3" customFormat="1" ht="18.75">
      <c r="B13" s="39">
        <v>1</v>
      </c>
      <c r="C13" s="23">
        <v>2</v>
      </c>
      <c r="D13" s="25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 ht="22.5" customHeight="1">
      <c r="B14" s="31"/>
      <c r="C14" s="40" t="s">
        <v>193</v>
      </c>
      <c r="D14" s="31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2:15" ht="51" customHeight="1">
      <c r="B15" s="23">
        <v>1</v>
      </c>
      <c r="C15" s="23" t="s">
        <v>19</v>
      </c>
      <c r="D15" s="25">
        <f>'Прил.1'!H128</f>
        <v>122099.20000000004</v>
      </c>
      <c r="E15" s="14">
        <f>'Прил.1'!K128</f>
        <v>4629</v>
      </c>
      <c r="F15" s="14">
        <v>0</v>
      </c>
      <c r="G15" s="14">
        <v>0</v>
      </c>
      <c r="H15" s="14">
        <v>0</v>
      </c>
      <c r="I15" s="14">
        <v>10</v>
      </c>
      <c r="J15" s="14">
        <v>10</v>
      </c>
      <c r="K15" s="13">
        <v>0</v>
      </c>
      <c r="L15" s="13">
        <v>0</v>
      </c>
      <c r="M15" s="13">
        <v>0</v>
      </c>
      <c r="N15" s="13">
        <f>'Прил.1'!L128</f>
        <v>51583117.56136799</v>
      </c>
      <c r="O15" s="13">
        <f>'Прил.1'!L128</f>
        <v>51583117.56136799</v>
      </c>
    </row>
    <row r="16" spans="2:15" s="59" customFormat="1" ht="72" customHeight="1">
      <c r="B16" s="110" t="s">
        <v>195</v>
      </c>
      <c r="C16" s="110"/>
      <c r="D16" s="56">
        <f>SUM(D15)</f>
        <v>122099.20000000004</v>
      </c>
      <c r="E16" s="57">
        <f>SUM(E15)</f>
        <v>4629</v>
      </c>
      <c r="F16" s="58">
        <v>0</v>
      </c>
      <c r="G16" s="58">
        <v>0</v>
      </c>
      <c r="H16" s="58">
        <v>0</v>
      </c>
      <c r="I16" s="58">
        <v>10</v>
      </c>
      <c r="J16" s="58">
        <v>10</v>
      </c>
      <c r="K16" s="30">
        <v>0</v>
      </c>
      <c r="L16" s="30">
        <v>0</v>
      </c>
      <c r="M16" s="30">
        <v>0</v>
      </c>
      <c r="N16" s="30">
        <f>SUM(N15)</f>
        <v>51583117.56136799</v>
      </c>
      <c r="O16" s="30">
        <f>SUM(O15)</f>
        <v>51583117.56136799</v>
      </c>
    </row>
  </sheetData>
  <sheetProtection/>
  <mergeCells count="8">
    <mergeCell ref="D10:D11"/>
    <mergeCell ref="B16:C16"/>
    <mergeCell ref="G9:K9"/>
    <mergeCell ref="B10:B12"/>
    <mergeCell ref="C10:C12"/>
    <mergeCell ref="E10:E11"/>
    <mergeCell ref="F10:J10"/>
    <mergeCell ref="K10:O1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Регина Маратовна Фатьянова</cp:lastModifiedBy>
  <cp:lastPrinted>2019-10-09T03:50:42Z</cp:lastPrinted>
  <dcterms:created xsi:type="dcterms:W3CDTF">1996-10-08T23:32:33Z</dcterms:created>
  <dcterms:modified xsi:type="dcterms:W3CDTF">2019-10-09T03:50:44Z</dcterms:modified>
  <cp:category/>
  <cp:version/>
  <cp:contentType/>
  <cp:contentStatus/>
</cp:coreProperties>
</file>