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265" windowHeight="7770" tabRatio="601" activeTab="0"/>
  </bookViews>
  <sheets>
    <sheet name="2019" sheetId="1" r:id="rId1"/>
  </sheets>
  <definedNames>
    <definedName name="_xlnm.Print_Area" localSheetId="0">'2019'!$A$1:$F$762</definedName>
  </definedNames>
  <calcPr fullCalcOnLoad="1"/>
</workbook>
</file>

<file path=xl/sharedStrings.xml><?xml version="1.0" encoding="utf-8"?>
<sst xmlns="http://schemas.openxmlformats.org/spreadsheetml/2006/main" count="2673" uniqueCount="694">
  <si>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</si>
  <si>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</si>
  <si>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</si>
  <si>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</si>
  <si>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</si>
  <si>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</si>
  <si>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</si>
  <si>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</si>
  <si>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</si>
  <si>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</si>
  <si>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</si>
  <si>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</si>
  <si>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</si>
  <si>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</si>
  <si>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</si>
  <si>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</si>
  <si>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</si>
  <si>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</si>
  <si>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</si>
  <si>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</si>
  <si>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</si>
  <si>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</si>
  <si>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</si>
  <si>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</si>
  <si>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</si>
  <si>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</si>
  <si>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Профилактика безопасности дорожного движения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</si>
  <si>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</si>
  <si>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</si>
  <si>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</si>
  <si>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</si>
  <si>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</si>
  <si>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</si>
  <si>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</si>
  <si>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</si>
  <si>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</si>
  <si>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</si>
  <si>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</si>
  <si>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</si>
  <si>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</si>
  <si>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</si>
  <si>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</si>
  <si>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</si>
  <si>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</si>
  <si>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</si>
  <si>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</si>
  <si>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</si>
  <si>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</si>
  <si>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</si>
  <si>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</si>
  <si>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</si>
  <si>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</si>
  <si>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</si>
  <si>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</si>
  <si>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</si>
  <si>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</si>
  <si>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</si>
  <si>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</si>
  <si>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</si>
  <si>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</si>
  <si>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</si>
  <si>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</si>
  <si>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</si>
  <si>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</si>
  <si>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</si>
  <si>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</si>
  <si>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</si>
  <si>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</si>
  <si>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</si>
  <si>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</si>
  <si>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</si>
  <si>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</si>
  <si>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</si>
  <si>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</si>
  <si>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</si>
  <si>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</si>
  <si>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</si>
  <si>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</si>
  <si>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</si>
  <si>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01 6 20 42310</t>
  </si>
  <si>
    <t>01 6 20 44010</t>
  </si>
  <si>
    <t>99 0 04 20400</t>
  </si>
  <si>
    <t>99 0 04 00000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</si>
  <si>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</si>
  <si>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</si>
  <si>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</si>
  <si>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</si>
  <si>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</si>
  <si>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</si>
  <si>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</si>
  <si>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</si>
  <si>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</si>
  <si>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</si>
  <si>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</si>
  <si>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</si>
  <si>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</si>
  <si>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</si>
  <si>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</si>
  <si>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</si>
  <si>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</si>
  <si>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</si>
  <si>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</si>
  <si>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</si>
  <si>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</si>
  <si>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</si>
  <si>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</si>
  <si>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</si>
  <si>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</si>
  <si>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</si>
  <si>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</si>
  <si>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</si>
  <si>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</si>
  <si>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</si>
  <si>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07 5 00 00000</t>
  </si>
  <si>
    <t>07 5 20 40810</t>
  </si>
  <si>
    <t>99 0 89 00000</t>
  </si>
  <si>
    <t>07 1 99 00000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</si>
  <si>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</si>
  <si>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</si>
  <si>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</si>
  <si>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</si>
  <si>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</si>
  <si>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</si>
  <si>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</si>
  <si>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</si>
  <si>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</si>
  <si>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</si>
  <si>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</si>
  <si>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</si>
  <si>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</si>
  <si>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</si>
  <si>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</si>
  <si>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</si>
  <si>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</si>
  <si>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</si>
  <si>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</si>
  <si>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</si>
  <si>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</si>
  <si>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</si>
  <si>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</si>
  <si>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</si>
  <si>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</si>
  <si>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</si>
  <si>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</si>
  <si>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</si>
  <si>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</si>
  <si>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</si>
  <si>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</si>
  <si>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</si>
  <si>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14 0 07 00000</t>
  </si>
  <si>
    <t>14 0 07 01480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</si>
  <si>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</si>
  <si>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</si>
  <si>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</si>
  <si>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</si>
  <si>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</si>
  <si>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</si>
  <si>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</si>
  <si>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</si>
  <si>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</si>
  <si>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</si>
  <si>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</si>
  <si>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</si>
  <si>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</si>
  <si>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</si>
  <si>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</si>
  <si>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</si>
  <si>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</si>
  <si>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</si>
  <si>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</si>
  <si>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</si>
  <si>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</si>
  <si>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</si>
  <si>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</si>
  <si>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</si>
  <si>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</si>
  <si>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</si>
  <si>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</si>
  <si>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</si>
  <si>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</si>
  <si>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</si>
  <si>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</si>
  <si>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</si>
  <si>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</si>
  <si>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</si>
  <si>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</si>
  <si>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</si>
  <si>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</si>
  <si>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</si>
  <si>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</si>
  <si>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</si>
  <si>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</si>
  <si>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 xml:space="preserve">Организация работы органов управления социальной защиты населения </t>
  </si>
  <si>
    <t>группа, подгруппа вида расходов</t>
  </si>
  <si>
    <t>99 0 03 11700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</si>
  <si>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</si>
  <si>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</si>
  <si>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</si>
  <si>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</si>
  <si>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</si>
  <si>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</si>
  <si>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</si>
  <si>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</si>
  <si>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</si>
  <si>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</si>
  <si>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08 1 09 00000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</si>
  <si>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</si>
  <si>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</si>
  <si>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</si>
  <si>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</si>
  <si>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</si>
  <si>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</si>
  <si>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</si>
  <si>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</si>
  <si>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</si>
  <si>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</si>
  <si>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</si>
  <si>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</si>
  <si>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</si>
  <si>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</si>
  <si>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</si>
  <si>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</si>
  <si>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</si>
  <si>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</si>
  <si>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</si>
  <si>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</si>
  <si>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08 3 01 00000</t>
  </si>
  <si>
    <t>08 3 07 00000</t>
  </si>
  <si>
    <t>05 2 01 00000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</si>
  <si>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</si>
  <si>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</si>
  <si>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</si>
  <si>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</si>
  <si>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Приобретение транспортных средств для организации перевозки обучающихся</t>
  </si>
  <si>
    <t>05 3 01 00000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</si>
  <si>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</si>
  <si>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</si>
  <si>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</si>
  <si>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</si>
  <si>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</si>
  <si>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</si>
  <si>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>13 0 09 00000</t>
  </si>
  <si>
    <t>01 7 07 00000</t>
  </si>
  <si>
    <t>01 7 07 41500</t>
  </si>
  <si>
    <t>Прочая закупка товаров, работ и услуг (софинансирование лучшее учреждение и работники)</t>
  </si>
  <si>
    <t>07 1 07 00000</t>
  </si>
  <si>
    <t>07 1 07 41600</t>
  </si>
  <si>
    <t>03 1 06 63555</t>
  </si>
  <si>
    <t>19 0 02 00000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</si>
  <si>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</si>
  <si>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</si>
  <si>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</si>
  <si>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</si>
  <si>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</si>
  <si>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</si>
  <si>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</si>
  <si>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</si>
  <si>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</si>
  <si>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</si>
  <si>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</si>
  <si>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05 7 00 00000</t>
  </si>
  <si>
    <t>05 7 04 00000</t>
  </si>
  <si>
    <t>05 7 04 20400</t>
  </si>
  <si>
    <t>05 7 04 45200</t>
  </si>
  <si>
    <t>05 7 89 00000</t>
  </si>
  <si>
    <t>05 7 89 45200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</si>
  <si>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</si>
  <si>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</si>
  <si>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</si>
  <si>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</si>
  <si>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</si>
  <si>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</si>
  <si>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</si>
  <si>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03 1 02 51370</t>
  </si>
  <si>
    <t>03 1 02 52200</t>
  </si>
  <si>
    <t>03 1 02 52500</t>
  </si>
  <si>
    <t>03 1 02 52800</t>
  </si>
  <si>
    <t>03 1 02 53800</t>
  </si>
  <si>
    <t>03 1 06 00000</t>
  </si>
  <si>
    <t>03 1 06 12750</t>
  </si>
  <si>
    <t>03 1 06 63550</t>
  </si>
  <si>
    <t>03 1 55 00000</t>
  </si>
  <si>
    <t>03 1 55 13550</t>
  </si>
  <si>
    <t>03 2 01 00000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</si>
  <si>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</si>
  <si>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</si>
  <si>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</si>
  <si>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</si>
  <si>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</si>
  <si>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</si>
  <si>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</si>
  <si>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</si>
  <si>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</si>
  <si>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</si>
  <si>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</si>
  <si>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</si>
  <si>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</si>
  <si>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</si>
  <si>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</si>
  <si>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районная программа  «Сохранение и развитие культуры   Сосновского муниципального района»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</si>
  <si>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</si>
  <si>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</si>
  <si>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</si>
  <si>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</si>
  <si>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</si>
  <si>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</si>
  <si>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</si>
  <si>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</si>
  <si>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</si>
  <si>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</si>
  <si>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</si>
  <si>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</si>
  <si>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06 2 02 00000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</si>
  <si>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</si>
  <si>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</si>
  <si>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</si>
  <si>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</si>
  <si>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</si>
  <si>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</si>
  <si>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</si>
  <si>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</si>
  <si>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</si>
  <si>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</si>
  <si>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Софинансирование. Проведение землеустроительных работ по описанию местоположения границ территориальных зон Челябинской области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</si>
  <si>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</si>
  <si>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</si>
  <si>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</si>
  <si>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05  8 10 00000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</si>
  <si>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</si>
  <si>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</si>
  <si>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</si>
  <si>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</si>
  <si>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05  8 99 00000</t>
  </si>
  <si>
    <t>05  8 99 42100</t>
  </si>
  <si>
    <t>05  8 99 42120</t>
  </si>
  <si>
    <t>05  8 99 42122</t>
  </si>
  <si>
    <t>06 1 02 00000</t>
  </si>
  <si>
    <t>06 3 09 00000</t>
  </si>
  <si>
    <t>06 3 09 41600</t>
  </si>
  <si>
    <t xml:space="preserve">Дошкольные образовательные организации  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</si>
  <si>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</si>
  <si>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</si>
  <si>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</si>
  <si>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</si>
  <si>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</si>
  <si>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</si>
  <si>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 xml:space="preserve">Софинансирование. Организация отдыха детей в каникулярное время </t>
  </si>
  <si>
    <t>11 0 20 00000</t>
  </si>
  <si>
    <t>Профилактика правонарушений на территории Сосновского района</t>
  </si>
  <si>
    <t>08 1 01 00000</t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</si>
  <si>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</si>
  <si>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</si>
  <si>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</si>
  <si>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Уплата прочих налогов, сборов </t>
  </si>
  <si>
    <t>20 0 01 00000</t>
  </si>
  <si>
    <t>Проведение землеустроительных работ по описанию местоположения границ населенных пунктов Челябинской области</t>
  </si>
  <si>
    <t>Прочая закупка товаров, работ и услуг для обеспечения государственных (муниципальных) нужд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</si>
  <si>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</si>
  <si>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17 0 01 00000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</si>
  <si>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</si>
  <si>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</si>
  <si>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Приобретение спортивного инвентарю и оборудования для физкультурно-спортивных организаций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</si>
  <si>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</si>
  <si>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Проведение землеустроительных работ по описанию местоположения границ территориальных зон Челябинской области</t>
  </si>
  <si>
    <t>20 0 01 82700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</si>
  <si>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</si>
  <si>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</si>
  <si>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</si>
  <si>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</si>
  <si>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</si>
  <si>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</si>
  <si>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</si>
  <si>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</si>
  <si>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</si>
  <si>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</si>
  <si>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</si>
  <si>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</si>
  <si>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</si>
  <si>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</si>
  <si>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</si>
  <si>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</si>
  <si>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</si>
  <si>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</si>
  <si>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</si>
  <si>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</si>
  <si>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</si>
  <si>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</si>
  <si>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</si>
  <si>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</si>
  <si>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</si>
  <si>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</si>
  <si>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</si>
  <si>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</si>
  <si>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</si>
  <si>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</si>
  <si>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</si>
  <si>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</si>
  <si>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</si>
  <si>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</si>
  <si>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</si>
  <si>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</si>
  <si>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</si>
  <si>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</si>
  <si>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</si>
  <si>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</si>
  <si>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</si>
  <si>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</si>
  <si>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</si>
  <si>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</si>
  <si>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</si>
  <si>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</si>
  <si>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</si>
  <si>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</si>
  <si>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</si>
  <si>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</si>
  <si>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</si>
  <si>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</si>
  <si>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</si>
  <si>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</si>
  <si>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</si>
  <si>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</si>
  <si>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</si>
  <si>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</si>
  <si>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</si>
  <si>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</si>
  <si>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</si>
  <si>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</si>
  <si>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</si>
  <si>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</si>
  <si>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Софинансирование. Приобретение транспортных средств для организации перевозки обучающихся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</si>
  <si>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</si>
  <si>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</si>
  <si>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</si>
  <si>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</si>
  <si>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</si>
  <si>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</si>
  <si>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</si>
  <si>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</si>
  <si>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</si>
  <si>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</si>
  <si>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</si>
  <si>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</si>
  <si>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</si>
  <si>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</si>
  <si>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</si>
  <si>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Мероприятия по проведению районных благотворительных акций к отдельным датам</t>
  </si>
  <si>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</si>
  <si>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99 0 05 00000</t>
  </si>
  <si>
    <t>Расходы на обслуживание государственного долга</t>
  </si>
  <si>
    <t>Процентные платежи по государственному долгу</t>
  </si>
  <si>
    <t>Обслуживание муниципального долга</t>
  </si>
  <si>
    <t>730</t>
  </si>
  <si>
    <t>10 0 01 00000</t>
  </si>
  <si>
    <t>Субвенции местным бюджетам на организацию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</si>
  <si>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</si>
  <si>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15 0 01 00000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</si>
  <si>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</si>
  <si>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</si>
  <si>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15 0 02 00000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</si>
  <si>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</si>
  <si>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06 3 99 00000</t>
  </si>
  <si>
    <t>Дошкольные образовательные организации в рамках подпрограммы "Развитие инфраструктуры дошкольных образовательных учреждений"</t>
  </si>
  <si>
    <t>03 1 02 28190</t>
  </si>
  <si>
    <t>03 1 02 28220</t>
  </si>
  <si>
    <t>03 1 02 28300</t>
  </si>
  <si>
    <t>03 1 02 28310</t>
  </si>
  <si>
    <t>03 1 02 28320</t>
  </si>
  <si>
    <t>03 1 02 28330</t>
  </si>
  <si>
    <t>03 1 02 28340</t>
  </si>
  <si>
    <t>03 1 02 28350</t>
  </si>
  <si>
    <t>03 1 02 28370</t>
  </si>
  <si>
    <t>03 1 02 28380</t>
  </si>
  <si>
    <t>03 1 02 28390</t>
  </si>
  <si>
    <t>03 1 02 28410</t>
  </si>
  <si>
    <t>03 1 02 28430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</si>
  <si>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</si>
  <si>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03 1 P1 28180</t>
  </si>
  <si>
    <t>03 2 01 28080</t>
  </si>
  <si>
    <t>03 2 02 28000</t>
  </si>
  <si>
    <t>03 2 02 28110</t>
  </si>
  <si>
    <t>03 2 02 28370</t>
  </si>
  <si>
    <t>04 0 F2 00000</t>
  </si>
  <si>
    <t>Реализация программ Формирования современной городской среды</t>
  </si>
  <si>
    <t>04 0 F2 55550</t>
  </si>
  <si>
    <t>05 2 E1 00000</t>
  </si>
  <si>
    <t>05 2 E1 03050</t>
  </si>
  <si>
    <t>03 1 P1 00000</t>
  </si>
  <si>
    <t>Федеральный проект "Финансовая поддержка семей при рождении детей"</t>
  </si>
  <si>
    <t>Федеральный проект " Формирование комфортной городской среды"</t>
  </si>
  <si>
    <t>Федеральный проект "Современная школа"</t>
  </si>
  <si>
    <t>05 3 01 03040</t>
  </si>
  <si>
    <t>05 3 07 S3040</t>
  </si>
  <si>
    <t>Федеральный проект "Успех каждого ребенка""</t>
  </si>
  <si>
    <t>Создание в общеобразовательных организациях, расположенных в сельской местности,  условий для занятия физической культурой и спортом</t>
  </si>
  <si>
    <t>05 3 Е2 00000</t>
  </si>
  <si>
    <t>05 4 02 03020</t>
  </si>
  <si>
    <t>05 5 02 03120</t>
  </si>
  <si>
    <t>05 8 10 S3030</t>
  </si>
  <si>
    <t>05  8 99 S3030</t>
  </si>
  <si>
    <t>06 1 02 04050</t>
  </si>
  <si>
    <t>06 2 02 04010</t>
  </si>
  <si>
    <t>06 2 02 04040</t>
  </si>
  <si>
    <t>06 2 02 04050</t>
  </si>
  <si>
    <t>06 3 Р2 00000</t>
  </si>
  <si>
    <t>Федеральный проект "Содейсвтие занятости женщин - создание условий дошкольного образования для детей в возрасте до трех лет"</t>
  </si>
  <si>
    <t>06 3 Р2 04160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</si>
  <si>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</t>
  </si>
  <si>
    <t>Выкуп зданий для размещения дошкольных образовательных организаций</t>
  </si>
  <si>
    <t>07 3 01 03010</t>
  </si>
  <si>
    <t>07 3 99 S3010</t>
  </si>
  <si>
    <t>07 6 02 28100</t>
  </si>
  <si>
    <t>07 6 02 28130</t>
  </si>
  <si>
    <t>07 6 02 28140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</si>
  <si>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</si>
  <si>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02 R0820</t>
  </si>
  <si>
    <t>09 0 E8 00000</t>
  </si>
  <si>
    <t>Федеральный проект "Социальная активность"</t>
  </si>
  <si>
    <t>09 0 E8 21010</t>
  </si>
  <si>
    <t>Софинансирование. Организация и проведение мероприятий с детьми и молодежью</t>
  </si>
  <si>
    <t>10 0 01 25020</t>
  </si>
  <si>
    <t>13 0 01 00000</t>
  </si>
  <si>
    <t>Строительство и реконструкция автомобильных дорог общего пользования местного значения</t>
  </si>
  <si>
    <t>17 0 01 20045</t>
  </si>
  <si>
    <t>17 0 01 20041</t>
  </si>
  <si>
    <t>17 0 01 20044</t>
  </si>
  <si>
    <t>Софинасирование. 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</si>
  <si>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17 0 99 00000</t>
  </si>
  <si>
    <t>19 0 02 22030</t>
  </si>
  <si>
    <t>20 0 07 S9040</t>
  </si>
  <si>
    <t>99 0 02 03060</t>
  </si>
  <si>
    <t>99 0 02 12010</t>
  </si>
  <si>
    <t>99 0 02 99090</t>
  </si>
  <si>
    <t>99 0 02 99120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</si>
  <si>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</si>
  <si>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01 2 00 L519Б</t>
  </si>
  <si>
    <t>01 4 20 42300</t>
  </si>
  <si>
    <t>01 5 20 42310</t>
  </si>
  <si>
    <t>Субсидии бюджетным и автономным учреждениям на иные цели. 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</t>
  </si>
  <si>
    <t>01 5 20 44010</t>
  </si>
  <si>
    <t>01 5 99 44100</t>
  </si>
  <si>
    <t>Музеи и постоянные выставки. 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 "</t>
  </si>
  <si>
    <t>05 1 07 41500</t>
  </si>
  <si>
    <t>05 1 20 41500</t>
  </si>
  <si>
    <t>05 2 07 41500</t>
  </si>
  <si>
    <t>05 3 20 41500</t>
  </si>
  <si>
    <t>Софинансирование. Приобретение транспортных средств для организации перевозки обучающихся.</t>
  </si>
  <si>
    <t>05 3 20 00000</t>
  </si>
  <si>
    <t>05 0 Е2 50970</t>
  </si>
  <si>
    <t>853</t>
  </si>
  <si>
    <t>Уплата иных платежей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</si>
  <si>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</si>
  <si>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</si>
  <si>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05 3 20 S3040</t>
  </si>
  <si>
    <t>05  8 20 42100</t>
  </si>
  <si>
    <t>05 8 20 S3030</t>
  </si>
  <si>
    <t>06 1 10 00000</t>
  </si>
  <si>
    <t>06 1 10 42000</t>
  </si>
  <si>
    <t>06 1 20 00000</t>
  </si>
  <si>
    <t>06 1 20 S4060</t>
  </si>
  <si>
    <t>Иные выплаты персоналу учреждений, за исключением фонда оплаты труда</t>
  </si>
  <si>
    <t>06  2 10 00000</t>
  </si>
  <si>
    <t>06  2 10 42000</t>
  </si>
  <si>
    <t>06 3 07 00000</t>
  </si>
  <si>
    <t>06 3 07 41500</t>
  </si>
  <si>
    <t>06 3 20 00000</t>
  </si>
  <si>
    <t>06 3 20 42010</t>
  </si>
  <si>
    <t>07 1 20 00000</t>
  </si>
  <si>
    <t>07 1 20 42100</t>
  </si>
  <si>
    <t>07 2 20 00000</t>
  </si>
  <si>
    <t>07 2 20 42100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</si>
  <si>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(модернизация, капитальный ремонт объектов коммунального хозяйства)</t>
  </si>
  <si>
    <t>08 1 09 14050</t>
  </si>
  <si>
    <t>08 2 00 L4970</t>
  </si>
  <si>
    <t>08 3 07 14010</t>
  </si>
  <si>
    <t>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</si>
  <si>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09 0 E8 S1010</t>
  </si>
  <si>
    <t>09 0 07 21010</t>
  </si>
  <si>
    <t>Софинансирование. Организация и проведение  мероприятий с детьми и молодежью</t>
  </si>
  <si>
    <t>13 0 09 18040</t>
  </si>
  <si>
    <t>17 0 99 S0044</t>
  </si>
  <si>
    <t>Софинансирование. Приобретение спортивного инвентарю и оборудования для физкультурно-спортивных организаций</t>
  </si>
  <si>
    <t>831</t>
  </si>
  <si>
    <t>Исполнение судебных актов Российской Федерации и мировых соглашений по возмещению причиненного вреда</t>
  </si>
  <si>
    <t>99 0 04 62910</t>
  </si>
  <si>
    <t>Создание резервов материальных ресурсов для предупреждения и ликвидации чрезвычайных ситуаций</t>
  </si>
  <si>
    <t>99 0 12 00000</t>
  </si>
  <si>
    <t>Дотации местным бюджетам</t>
  </si>
  <si>
    <t>99 0 12 72210</t>
  </si>
  <si>
    <t>512</t>
  </si>
  <si>
    <t>14</t>
  </si>
  <si>
    <t>Поддержка мер по обеспечению сбалансированности бюджетов</t>
  </si>
  <si>
    <t>Иные дотации</t>
  </si>
  <si>
    <t>Уточненный      план</t>
  </si>
  <si>
    <t>05 8 20 S4060</t>
  </si>
  <si>
    <t>632</t>
  </si>
  <si>
    <t>631</t>
  </si>
  <si>
    <t>Субсидии на возмещение недополученных доходов и (или) возмещение фактически понесенных затрат</t>
  </si>
  <si>
    <t>Субсидии (гранты в форме субсидий), подлежащие казначейскому сопровождению</t>
  </si>
  <si>
    <t>01 5 99 44110</t>
  </si>
  <si>
    <t>01 5 99 44010</t>
  </si>
  <si>
    <t>01 5 99 44210</t>
  </si>
  <si>
    <t>Библиотеки .Другие мероприятия в рамках подпрограммы "Укрепление материально-технической базы и обеспечение пожарной безопасности учреждений культуры Сосновского района "</t>
  </si>
  <si>
    <t>05 2 E1 S3050</t>
  </si>
  <si>
    <t>243</t>
  </si>
  <si>
    <t>07 2 07 41600</t>
  </si>
  <si>
    <t>Мероприятия, реализуемые органами местного самоуправления в рамках подпрограммы "Патриотическое воспитание"</t>
  </si>
  <si>
    <t>07 3 20 S3010</t>
  </si>
  <si>
    <t>Софинансирование. Организация отдыха детей в каникулярное время</t>
  </si>
  <si>
    <t>09 0 20 21010</t>
  </si>
  <si>
    <t>Субсидии бюджетным и автономным учреждениям на организацию и проведение мероприятий с детьми и молодежью</t>
  </si>
  <si>
    <t>09 0 20 00000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</si>
  <si>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</si>
  <si>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Муниципальная районная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</t>
  </si>
  <si>
    <t>22 0 00 00000</t>
  </si>
  <si>
    <t>Создание и содержание мест (площадок) накопления твердых коммунальных отходов</t>
  </si>
  <si>
    <t>99 0 01 00000</t>
  </si>
  <si>
    <t>99 0 01 16010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</si>
  <si>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(строительство, реконструкция объектов коммунального хозяйства)</t>
  </si>
  <si>
    <t>15 0 02 61030</t>
  </si>
  <si>
    <t>01 1 20 44010</t>
  </si>
  <si>
    <t>01 2 А1 00000</t>
  </si>
  <si>
    <t>Федеральный проект «Культурная среда»</t>
  </si>
  <si>
    <t>01 2 А1 54540</t>
  </si>
  <si>
    <t>Создание модельных муниципальных библиотек</t>
  </si>
  <si>
    <t>08 1 01 S4050</t>
  </si>
  <si>
    <t>08 1 01 S4060</t>
  </si>
  <si>
    <t>08 3 01 S4110</t>
  </si>
  <si>
    <t>Разработка проектно-сметной документации на строительство внутриквартальных сетей водоснабжения и водоотведения</t>
  </si>
  <si>
    <t>13 0 01 S8050</t>
  </si>
  <si>
    <t>15 0 01 S1010</t>
  </si>
  <si>
    <t>15 2 01 S1020</t>
  </si>
  <si>
    <t>20 0 01 S9030</t>
  </si>
  <si>
    <t>99 0 01 S6010</t>
  </si>
  <si>
    <t>05 3 01 S1010</t>
  </si>
  <si>
    <t>05 8 01 S3030</t>
  </si>
  <si>
    <t>05 8 01 S4060</t>
  </si>
  <si>
    <t>06 1 01 S4060</t>
  </si>
  <si>
    <t>13 0 01 S8040</t>
  </si>
  <si>
    <t>03 3 20 44000</t>
  </si>
  <si>
    <t>03 3 20 00000</t>
  </si>
  <si>
    <t>Мероприятия, реализуемые бюджетными учреждениями в рамках подпрограммы "Формирование доступной среды для инвалидов и маломобильных групп населения"</t>
  </si>
  <si>
    <t>17 0 01 S0045</t>
  </si>
  <si>
    <t>Софинансирование. Оплата услуг специалистов по организации физкультурно-оздоровительной и спортивно-массовой работы с детьми и подростками</t>
  </si>
  <si>
    <t>17 0 09 00000</t>
  </si>
  <si>
    <t>17 0 09 71040</t>
  </si>
  <si>
    <t>Капитальные вложения в объекты физической культуры и спорта</t>
  </si>
  <si>
    <t>22 0 G2 00000</t>
  </si>
  <si>
    <t>Федеральный проект «Комплексная система обращения с твердыми коммунальными отходами»</t>
  </si>
  <si>
    <t>22 0 G2 43120</t>
  </si>
  <si>
    <t>23 0 00 00000</t>
  </si>
  <si>
    <t>Муниципальная районная программа "Поддержка садоводческих некоммерческих товариществ, расположенных на территории Сосновского муниципального в 2019 году"</t>
  </si>
  <si>
    <t>Оказание поддержки садоводческим некоммерческим товариществам</t>
  </si>
  <si>
    <t>Гранты иным некоммерческим организациям</t>
  </si>
  <si>
    <t>99 0 03 45010</t>
  </si>
  <si>
    <t>Выплата денежного вознаграждения победителям областного конкурса на звание "Самое благоустроенное городское (сельское) поселение Челябинской области"</t>
  </si>
  <si>
    <t>к Решению Собрания депутатов</t>
  </si>
  <si>
    <t>17 0 07 S0041</t>
  </si>
  <si>
    <t>21 0 04 29350</t>
  </si>
  <si>
    <t>99 0 07 14060</t>
  </si>
  <si>
    <t>Приложение №   2</t>
  </si>
  <si>
    <t>01 2 00 71680</t>
  </si>
  <si>
    <t>Субсидии местным бюджетам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</si>
  <si>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05 2 07 11020</t>
  </si>
  <si>
    <t>Создание новых мест в общеобразовательных организациях, расположенных на территории Челябинской области</t>
  </si>
  <si>
    <t>05 2 20 41500</t>
  </si>
  <si>
    <t>05 2 20 00000</t>
  </si>
  <si>
    <t>05 1 20 00000</t>
  </si>
  <si>
    <t>05 5 00 03260</t>
  </si>
  <si>
    <t>613</t>
  </si>
  <si>
    <t>Гранты в форме субсидии бюджетным учреждениям</t>
  </si>
  <si>
    <t>Выплата денежного вознаграждения педагогическим коллективам образовательных организаций, реализующих образовательные программы начального общего, основного общего и (или) среднего общего образования, - победителям конкурсного отбора по поддержке проектов, связанных с инновациями в образовании</t>
  </si>
  <si>
    <t>05 5 00 71680</t>
  </si>
  <si>
    <t>06 0 P2 04130</t>
  </si>
  <si>
    <t>13 0 00 53902</t>
  </si>
  <si>
    <t>Финансовое обеспечение дорожной деятельности в целях достижения целевых показателей региональных программ на территориях муниципальных образований Челябинской области</t>
  </si>
  <si>
    <t>13 0 07 18050</t>
  </si>
  <si>
    <t>224</t>
  </si>
  <si>
    <t>13 0 07 00000</t>
  </si>
  <si>
    <t>Капитальный ремонт, ремонт и содержание автомобильных дорог общего пользования местного значения</t>
  </si>
  <si>
    <t>23 0 00 S1060</t>
  </si>
  <si>
    <t>99 0 05 10010</t>
  </si>
  <si>
    <t>01 1 10 71680</t>
  </si>
  <si>
    <t>01 4 10 71680</t>
  </si>
  <si>
    <t>06 0 P2 52321</t>
  </si>
  <si>
    <t>Приобретение зданий и помещений для размещения дошкольных образовательных организаций за счет средств областного бюджета</t>
  </si>
  <si>
    <t>09 0 07 03310</t>
  </si>
  <si>
    <t>Профилактика наркомании, токсикомании, алкоголизма и их социальных последствий</t>
  </si>
  <si>
    <t xml:space="preserve">Приложение № 4 </t>
  </si>
  <si>
    <t xml:space="preserve">   от  " 19 "   декабря    2018 г. № 513 </t>
  </si>
  <si>
    <t>Сосновского муниципального района</t>
  </si>
  <si>
    <t xml:space="preserve">  к Решению Собрания депутатов </t>
  </si>
  <si>
    <t xml:space="preserve">"О бюджете Сосновского муниципального района </t>
  </si>
  <si>
    <t xml:space="preserve"> на 2019 год  и на плановый период 2020 и 2021 годов " </t>
  </si>
  <si>
    <t xml:space="preserve">                                                                                                                                                  от " 18"  декабря 2019 г. № 671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</si>
</sst>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sz val="9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vertical="top" wrapText="1"/>
    </xf>
    <xf numFmtId="43" fontId="3" fillId="0" borderId="10" xfId="60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9" fillId="0" borderId="10" xfId="52" applyFont="1" applyFill="1" applyBorder="1" applyAlignment="1">
      <alignment horizontal="left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47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8" fillId="0" borderId="10" xfId="52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175" fontId="3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5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75" fontId="3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5"/>
  <sheetViews>
    <sheetView tabSelected="1" zoomScaleSheetLayoutView="75" workbookViewId="0" topLeftCell="A1">
      <selection activeCell="A4" sqref="A4:F4"/>
    </sheetView>
  </sheetViews>
  <sheetFormatPr defaultColWidth="9.00390625" defaultRowHeight="12.75"/>
  <cols>
    <col min="1" max="1" width="76.00390625" style="1" customWidth="1"/>
    <col min="2" max="2" width="12.875" style="1" customWidth="1"/>
    <col min="3" max="3" width="5.125" style="84" customWidth="1"/>
    <col min="4" max="5" width="3.75390625" style="1" customWidth="1"/>
    <col min="6" max="6" width="13.75390625" style="1" customWidth="1"/>
    <col min="7" max="7" width="15.375" style="1" bestFit="1" customWidth="1"/>
    <col min="8" max="16384" width="9.125" style="1" customWidth="1"/>
  </cols>
  <sheetData>
    <row r="1" spans="2:6" ht="12.75">
      <c r="B1" s="89" t="s">
        <v>659</v>
      </c>
      <c r="C1" s="89"/>
      <c r="D1" s="89"/>
      <c r="E1" s="89"/>
      <c r="F1" s="89"/>
    </row>
    <row r="2" spans="2:6" ht="12.75">
      <c r="B2" s="89" t="s">
        <v>655</v>
      </c>
      <c r="C2" s="89"/>
      <c r="D2" s="89"/>
      <c r="E2" s="89"/>
      <c r="F2" s="89"/>
    </row>
    <row r="3" spans="2:6" ht="12.75">
      <c r="B3" s="85"/>
      <c r="C3" s="85"/>
      <c r="D3" s="85"/>
      <c r="E3" s="85"/>
      <c r="F3" s="86" t="s">
        <v>689</v>
      </c>
    </row>
    <row r="4" spans="1:6" ht="12.75">
      <c r="A4" s="90" t="s">
        <v>693</v>
      </c>
      <c r="B4" s="90"/>
      <c r="C4" s="90"/>
      <c r="D4" s="90"/>
      <c r="E4" s="90"/>
      <c r="F4" s="90"/>
    </row>
    <row r="5" spans="1:6" ht="12.75">
      <c r="A5" s="87"/>
      <c r="B5" s="87"/>
      <c r="C5" s="87"/>
      <c r="D5" s="87"/>
      <c r="E5" s="87"/>
      <c r="F5" s="87"/>
    </row>
    <row r="7" spans="3:6" ht="12.75">
      <c r="C7" s="88" t="s">
        <v>687</v>
      </c>
      <c r="D7" s="88"/>
      <c r="E7" s="88"/>
      <c r="F7" s="88"/>
    </row>
    <row r="8" spans="1:6" ht="12.75">
      <c r="A8" s="88" t="s">
        <v>690</v>
      </c>
      <c r="B8" s="89"/>
      <c r="C8" s="89"/>
      <c r="D8" s="89"/>
      <c r="E8" s="89"/>
      <c r="F8" s="89"/>
    </row>
    <row r="9" spans="1:6" ht="12.75">
      <c r="A9" s="86"/>
      <c r="B9" s="85"/>
      <c r="C9" s="85"/>
      <c r="D9" s="85"/>
      <c r="E9" s="85"/>
      <c r="F9" s="85" t="s">
        <v>689</v>
      </c>
    </row>
    <row r="10" spans="1:6" ht="12.75">
      <c r="A10" s="88" t="s">
        <v>691</v>
      </c>
      <c r="B10" s="89"/>
      <c r="C10" s="89"/>
      <c r="D10" s="89"/>
      <c r="E10" s="89"/>
      <c r="F10" s="89"/>
    </row>
    <row r="11" spans="1:6" ht="12.75">
      <c r="A11" s="88" t="s">
        <v>692</v>
      </c>
      <c r="B11" s="88"/>
      <c r="C11" s="88"/>
      <c r="D11" s="88"/>
      <c r="E11" s="88"/>
      <c r="F11" s="88"/>
    </row>
    <row r="12" spans="1:6" ht="12.75">
      <c r="A12" s="85"/>
      <c r="B12" s="89" t="s">
        <v>688</v>
      </c>
      <c r="C12" s="89"/>
      <c r="D12" s="89"/>
      <c r="E12" s="89"/>
      <c r="F12" s="89"/>
    </row>
    <row r="14" spans="1:15" ht="60.75" customHeight="1">
      <c r="A14" s="97" t="s">
        <v>188</v>
      </c>
      <c r="B14" s="97"/>
      <c r="C14" s="97"/>
      <c r="D14" s="97"/>
      <c r="E14" s="97"/>
      <c r="F14" s="97"/>
      <c r="K14" s="96"/>
      <c r="L14" s="96"/>
      <c r="M14" s="96"/>
      <c r="N14" s="96"/>
      <c r="O14" s="96"/>
    </row>
    <row r="15" spans="1:15" ht="17.25" customHeight="1">
      <c r="A15" s="98"/>
      <c r="B15" s="98"/>
      <c r="C15" s="98"/>
      <c r="D15" s="98"/>
      <c r="E15" s="98"/>
      <c r="F15" s="98"/>
      <c r="K15" s="96"/>
      <c r="L15" s="96"/>
      <c r="M15" s="96"/>
      <c r="N15" s="96"/>
      <c r="O15" s="96"/>
    </row>
    <row r="16" spans="1:15" ht="23.25" customHeight="1">
      <c r="A16" s="91" t="s">
        <v>371</v>
      </c>
      <c r="B16" s="93" t="s">
        <v>372</v>
      </c>
      <c r="C16" s="94"/>
      <c r="D16" s="94"/>
      <c r="E16" s="95"/>
      <c r="F16" s="91" t="s">
        <v>592</v>
      </c>
      <c r="K16" s="96"/>
      <c r="L16" s="96"/>
      <c r="M16" s="96"/>
      <c r="N16" s="96"/>
      <c r="O16" s="96"/>
    </row>
    <row r="17" spans="1:7" ht="64.5" customHeight="1">
      <c r="A17" s="92"/>
      <c r="B17" s="10" t="s">
        <v>375</v>
      </c>
      <c r="C17" s="11" t="s">
        <v>193</v>
      </c>
      <c r="D17" s="12" t="s">
        <v>374</v>
      </c>
      <c r="E17" s="11" t="s">
        <v>404</v>
      </c>
      <c r="F17" s="92"/>
      <c r="G17" s="80"/>
    </row>
    <row r="18" spans="1:7" ht="19.5" customHeight="1">
      <c r="A18" s="13" t="s">
        <v>373</v>
      </c>
      <c r="B18" s="14"/>
      <c r="C18" s="15"/>
      <c r="D18" s="15"/>
      <c r="E18" s="15"/>
      <c r="F18" s="16">
        <f>F19+F105+F225+F366+F440+F495+F515+F547+F551+F565+F572+F581+F585+F636+F606+F615+F623+F530+F221+F629+F633</f>
        <v>3139132460.4400005</v>
      </c>
      <c r="G18" s="80"/>
    </row>
    <row r="19" spans="1:7" ht="22.5">
      <c r="A19" s="17" t="s">
        <v>299</v>
      </c>
      <c r="B19" s="18" t="s">
        <v>42</v>
      </c>
      <c r="C19" s="15"/>
      <c r="D19" s="15"/>
      <c r="E19" s="15"/>
      <c r="F19" s="16">
        <f>F20+F30+F53+F65+F72+F83+F88</f>
        <v>161328037.61</v>
      </c>
      <c r="G19" s="80"/>
    </row>
    <row r="20" spans="1:6" ht="22.5">
      <c r="A20" s="19" t="s">
        <v>214</v>
      </c>
      <c r="B20" s="3" t="s">
        <v>43</v>
      </c>
      <c r="C20" s="4"/>
      <c r="D20" s="4"/>
      <c r="E20" s="4"/>
      <c r="F20" s="2">
        <f>F21+F28</f>
        <v>64339844.82</v>
      </c>
    </row>
    <row r="21" spans="1:6" ht="22.5">
      <c r="A21" s="19" t="s">
        <v>155</v>
      </c>
      <c r="B21" s="3" t="s">
        <v>44</v>
      </c>
      <c r="C21" s="4"/>
      <c r="D21" s="4"/>
      <c r="E21" s="4"/>
      <c r="F21" s="2">
        <f>F22+F24+F26</f>
        <v>64314844.82</v>
      </c>
    </row>
    <row r="22" spans="1:6" ht="12.75">
      <c r="A22" s="19" t="s">
        <v>165</v>
      </c>
      <c r="B22" s="3" t="s">
        <v>45</v>
      </c>
      <c r="C22" s="4"/>
      <c r="D22" s="4"/>
      <c r="E22" s="4"/>
      <c r="F22" s="2">
        <f>F23</f>
        <v>58268564.82</v>
      </c>
    </row>
    <row r="23" spans="1:6" ht="22.5">
      <c r="A23" s="19" t="s">
        <v>170</v>
      </c>
      <c r="B23" s="3" t="s">
        <v>45</v>
      </c>
      <c r="C23" s="5" t="s">
        <v>411</v>
      </c>
      <c r="D23" s="5" t="s">
        <v>385</v>
      </c>
      <c r="E23" s="5" t="s">
        <v>376</v>
      </c>
      <c r="F23" s="2">
        <v>58268564.82</v>
      </c>
    </row>
    <row r="24" spans="1:6" ht="12.75">
      <c r="A24" s="19" t="s">
        <v>189</v>
      </c>
      <c r="B24" s="3" t="s">
        <v>46</v>
      </c>
      <c r="C24" s="5"/>
      <c r="D24" s="5"/>
      <c r="E24" s="5"/>
      <c r="F24" s="2">
        <f>F25</f>
        <v>2290000</v>
      </c>
    </row>
    <row r="25" spans="1:6" ht="22.5">
      <c r="A25" s="19" t="s">
        <v>170</v>
      </c>
      <c r="B25" s="3" t="s">
        <v>46</v>
      </c>
      <c r="C25" s="5" t="s">
        <v>411</v>
      </c>
      <c r="D25" s="5" t="s">
        <v>385</v>
      </c>
      <c r="E25" s="5" t="s">
        <v>376</v>
      </c>
      <c r="F25" s="2">
        <v>2290000</v>
      </c>
    </row>
    <row r="26" spans="1:6" ht="45">
      <c r="A26" s="19" t="s">
        <v>661</v>
      </c>
      <c r="B26" s="3" t="s">
        <v>681</v>
      </c>
      <c r="C26" s="5"/>
      <c r="D26" s="5"/>
      <c r="E26" s="5"/>
      <c r="F26" s="2">
        <f>F27</f>
        <v>3756280</v>
      </c>
    </row>
    <row r="27" spans="1:6" ht="22.5">
      <c r="A27" s="19" t="s">
        <v>170</v>
      </c>
      <c r="B27" s="3" t="s">
        <v>681</v>
      </c>
      <c r="C27" s="5" t="s">
        <v>411</v>
      </c>
      <c r="D27" s="5" t="s">
        <v>385</v>
      </c>
      <c r="E27" s="5" t="s">
        <v>376</v>
      </c>
      <c r="F27" s="2">
        <v>3756280</v>
      </c>
    </row>
    <row r="28" spans="1:6" ht="12.75">
      <c r="A28" s="19" t="s">
        <v>16</v>
      </c>
      <c r="B28" s="3" t="s">
        <v>619</v>
      </c>
      <c r="C28" s="5"/>
      <c r="D28" s="5"/>
      <c r="E28" s="5"/>
      <c r="F28" s="2">
        <f>F29</f>
        <v>25000</v>
      </c>
    </row>
    <row r="29" spans="1:6" ht="12.75">
      <c r="A29" s="19" t="s">
        <v>183</v>
      </c>
      <c r="B29" s="3" t="s">
        <v>619</v>
      </c>
      <c r="C29" s="5" t="s">
        <v>412</v>
      </c>
      <c r="D29" s="5" t="s">
        <v>385</v>
      </c>
      <c r="E29" s="5" t="s">
        <v>376</v>
      </c>
      <c r="F29" s="2">
        <v>25000</v>
      </c>
    </row>
    <row r="30" spans="1:7" ht="12.75">
      <c r="A30" s="7" t="s">
        <v>47</v>
      </c>
      <c r="B30" s="3" t="s">
        <v>48</v>
      </c>
      <c r="C30" s="4"/>
      <c r="D30" s="4"/>
      <c r="E30" s="4"/>
      <c r="F30" s="2">
        <f>F31+F34+F36+F39+F49</f>
        <v>30705477.299999997</v>
      </c>
      <c r="G30" s="80"/>
    </row>
    <row r="31" spans="1:6" ht="45">
      <c r="A31" s="81" t="s">
        <v>661</v>
      </c>
      <c r="B31" s="28" t="s">
        <v>660</v>
      </c>
      <c r="C31" s="4"/>
      <c r="D31" s="4"/>
      <c r="E31" s="4"/>
      <c r="F31" s="2">
        <f>F32+F33</f>
        <v>1794810</v>
      </c>
    </row>
    <row r="32" spans="1:6" ht="12.75">
      <c r="A32" s="8" t="s">
        <v>366</v>
      </c>
      <c r="B32" s="28" t="s">
        <v>660</v>
      </c>
      <c r="C32" s="28" t="s">
        <v>415</v>
      </c>
      <c r="D32" s="28" t="s">
        <v>385</v>
      </c>
      <c r="E32" s="28" t="s">
        <v>376</v>
      </c>
      <c r="F32" s="82">
        <v>1378500</v>
      </c>
    </row>
    <row r="33" spans="1:6" ht="22.5">
      <c r="A33" s="8" t="s">
        <v>367</v>
      </c>
      <c r="B33" s="28" t="s">
        <v>660</v>
      </c>
      <c r="C33" s="28" t="s">
        <v>365</v>
      </c>
      <c r="D33" s="28" t="s">
        <v>385</v>
      </c>
      <c r="E33" s="28" t="s">
        <v>376</v>
      </c>
      <c r="F33" s="82">
        <v>416310</v>
      </c>
    </row>
    <row r="34" spans="1:6" ht="36.75" customHeight="1">
      <c r="A34" s="50" t="s">
        <v>533</v>
      </c>
      <c r="B34" s="3" t="s">
        <v>534</v>
      </c>
      <c r="C34" s="5"/>
      <c r="D34" s="5"/>
      <c r="E34" s="5"/>
      <c r="F34" s="2">
        <f>F35</f>
        <v>39600</v>
      </c>
    </row>
    <row r="35" spans="1:6" ht="12.75">
      <c r="A35" s="19" t="s">
        <v>239</v>
      </c>
      <c r="B35" s="3" t="s">
        <v>534</v>
      </c>
      <c r="C35" s="5" t="s">
        <v>402</v>
      </c>
      <c r="D35" s="5" t="s">
        <v>385</v>
      </c>
      <c r="E35" s="5" t="s">
        <v>376</v>
      </c>
      <c r="F35" s="2">
        <v>39600</v>
      </c>
    </row>
    <row r="36" spans="1:6" ht="12.75">
      <c r="A36" s="19" t="s">
        <v>17</v>
      </c>
      <c r="B36" s="3" t="s">
        <v>49</v>
      </c>
      <c r="C36" s="4"/>
      <c r="D36" s="4"/>
      <c r="E36" s="4"/>
      <c r="F36" s="2">
        <f>F37</f>
        <v>4920</v>
      </c>
    </row>
    <row r="37" spans="1:6" ht="12.75">
      <c r="A37" s="19" t="s">
        <v>52</v>
      </c>
      <c r="B37" s="3" t="s">
        <v>50</v>
      </c>
      <c r="C37" s="4"/>
      <c r="D37" s="4"/>
      <c r="E37" s="4"/>
      <c r="F37" s="2">
        <f>F38</f>
        <v>4920</v>
      </c>
    </row>
    <row r="38" spans="1:6" ht="12.75">
      <c r="A38" s="7" t="s">
        <v>352</v>
      </c>
      <c r="B38" s="3" t="s">
        <v>50</v>
      </c>
      <c r="C38" s="5" t="s">
        <v>405</v>
      </c>
      <c r="D38" s="5" t="s">
        <v>385</v>
      </c>
      <c r="E38" s="5" t="s">
        <v>376</v>
      </c>
      <c r="F38" s="2">
        <v>4920</v>
      </c>
    </row>
    <row r="39" spans="1:6" ht="12.75">
      <c r="A39" s="19" t="s">
        <v>1</v>
      </c>
      <c r="B39" s="3" t="s">
        <v>51</v>
      </c>
      <c r="C39" s="5"/>
      <c r="D39" s="5"/>
      <c r="E39" s="5"/>
      <c r="F39" s="2">
        <f>F40+F47</f>
        <v>23657817.299999997</v>
      </c>
    </row>
    <row r="40" spans="1:6" ht="12.75">
      <c r="A40" s="19" t="s">
        <v>52</v>
      </c>
      <c r="B40" s="3" t="s">
        <v>53</v>
      </c>
      <c r="C40" s="5"/>
      <c r="D40" s="5"/>
      <c r="E40" s="5"/>
      <c r="F40" s="2">
        <f>SUM(F41:F46)</f>
        <v>23203382.349999998</v>
      </c>
    </row>
    <row r="41" spans="1:6" ht="12.75">
      <c r="A41" s="8" t="s">
        <v>366</v>
      </c>
      <c r="B41" s="3" t="s">
        <v>53</v>
      </c>
      <c r="C41" s="5" t="s">
        <v>415</v>
      </c>
      <c r="D41" s="5" t="s">
        <v>385</v>
      </c>
      <c r="E41" s="5" t="s">
        <v>376</v>
      </c>
      <c r="F41" s="2">
        <v>16425324.49</v>
      </c>
    </row>
    <row r="42" spans="1:6" ht="12.75">
      <c r="A42" s="19" t="s">
        <v>417</v>
      </c>
      <c r="B42" s="3" t="s">
        <v>53</v>
      </c>
      <c r="C42" s="5" t="s">
        <v>416</v>
      </c>
      <c r="D42" s="5" t="s">
        <v>385</v>
      </c>
      <c r="E42" s="5" t="s">
        <v>376</v>
      </c>
      <c r="F42" s="2">
        <v>57.5</v>
      </c>
    </row>
    <row r="43" spans="1:6" ht="22.5">
      <c r="A43" s="8" t="s">
        <v>367</v>
      </c>
      <c r="B43" s="3" t="s">
        <v>53</v>
      </c>
      <c r="C43" s="5" t="s">
        <v>365</v>
      </c>
      <c r="D43" s="5" t="s">
        <v>385</v>
      </c>
      <c r="E43" s="5" t="s">
        <v>376</v>
      </c>
      <c r="F43" s="2">
        <v>4962455.02</v>
      </c>
    </row>
    <row r="44" spans="1:6" ht="12.75">
      <c r="A44" s="19" t="s">
        <v>427</v>
      </c>
      <c r="B44" s="3" t="s">
        <v>53</v>
      </c>
      <c r="C44" s="5" t="s">
        <v>426</v>
      </c>
      <c r="D44" s="5" t="s">
        <v>385</v>
      </c>
      <c r="E44" s="5" t="s">
        <v>376</v>
      </c>
      <c r="F44" s="2">
        <v>610813.44</v>
      </c>
    </row>
    <row r="45" spans="1:6" ht="12.75">
      <c r="A45" s="19" t="s">
        <v>239</v>
      </c>
      <c r="B45" s="3" t="s">
        <v>53</v>
      </c>
      <c r="C45" s="5" t="s">
        <v>402</v>
      </c>
      <c r="D45" s="5" t="s">
        <v>385</v>
      </c>
      <c r="E45" s="5" t="s">
        <v>376</v>
      </c>
      <c r="F45" s="2">
        <v>1166403.92</v>
      </c>
    </row>
    <row r="46" spans="1:6" ht="22.5">
      <c r="A46" s="19" t="s">
        <v>582</v>
      </c>
      <c r="B46" s="3" t="s">
        <v>53</v>
      </c>
      <c r="C46" s="5" t="s">
        <v>581</v>
      </c>
      <c r="D46" s="5" t="s">
        <v>385</v>
      </c>
      <c r="E46" s="5" t="s">
        <v>376</v>
      </c>
      <c r="F46" s="2">
        <v>38327.98</v>
      </c>
    </row>
    <row r="47" spans="1:6" ht="12.75">
      <c r="A47" s="19" t="s">
        <v>190</v>
      </c>
      <c r="B47" s="3" t="s">
        <v>54</v>
      </c>
      <c r="C47" s="5"/>
      <c r="D47" s="5"/>
      <c r="E47" s="5"/>
      <c r="F47" s="2">
        <f>F48</f>
        <v>454434.95</v>
      </c>
    </row>
    <row r="48" spans="1:6" ht="12.75">
      <c r="A48" s="19" t="s">
        <v>239</v>
      </c>
      <c r="B48" s="3" t="s">
        <v>54</v>
      </c>
      <c r="C48" s="5" t="s">
        <v>402</v>
      </c>
      <c r="D48" s="5" t="s">
        <v>385</v>
      </c>
      <c r="E48" s="5" t="s">
        <v>376</v>
      </c>
      <c r="F48" s="2">
        <v>454434.95</v>
      </c>
    </row>
    <row r="49" spans="1:6" ht="12.75">
      <c r="A49" s="19" t="s">
        <v>621</v>
      </c>
      <c r="B49" s="3" t="s">
        <v>620</v>
      </c>
      <c r="C49" s="5"/>
      <c r="D49" s="5"/>
      <c r="E49" s="5"/>
      <c r="F49" s="2">
        <f>F50</f>
        <v>5208330</v>
      </c>
    </row>
    <row r="50" spans="1:6" ht="12.75">
      <c r="A50" s="19" t="s">
        <v>623</v>
      </c>
      <c r="B50" s="3" t="s">
        <v>622</v>
      </c>
      <c r="C50" s="5"/>
      <c r="D50" s="5"/>
      <c r="E50" s="5"/>
      <c r="F50" s="2">
        <f>F51+F52</f>
        <v>5208330</v>
      </c>
    </row>
    <row r="51" spans="1:6" ht="12.75">
      <c r="A51" s="19" t="s">
        <v>427</v>
      </c>
      <c r="B51" s="3" t="s">
        <v>622</v>
      </c>
      <c r="C51" s="5" t="s">
        <v>426</v>
      </c>
      <c r="D51" s="5" t="s">
        <v>385</v>
      </c>
      <c r="E51" s="5" t="s">
        <v>376</v>
      </c>
      <c r="F51" s="2">
        <v>1390666.49</v>
      </c>
    </row>
    <row r="52" spans="1:6" ht="12.75">
      <c r="A52" s="19" t="s">
        <v>239</v>
      </c>
      <c r="B52" s="3" t="s">
        <v>622</v>
      </c>
      <c r="C52" s="5" t="s">
        <v>402</v>
      </c>
      <c r="D52" s="5" t="s">
        <v>385</v>
      </c>
      <c r="E52" s="5" t="s">
        <v>376</v>
      </c>
      <c r="F52" s="2">
        <v>3817663.51</v>
      </c>
    </row>
    <row r="53" spans="1:6" ht="12.75">
      <c r="A53" s="7" t="s">
        <v>55</v>
      </c>
      <c r="B53" s="3" t="s">
        <v>56</v>
      </c>
      <c r="C53" s="5"/>
      <c r="D53" s="4"/>
      <c r="E53" s="4"/>
      <c r="F53" s="2">
        <f>F54+F58</f>
        <v>1884406.49</v>
      </c>
    </row>
    <row r="54" spans="1:6" ht="12.75" hidden="1">
      <c r="A54" s="19" t="s">
        <v>17</v>
      </c>
      <c r="B54" s="3" t="s">
        <v>57</v>
      </c>
      <c r="C54" s="5"/>
      <c r="D54" s="5"/>
      <c r="E54" s="5"/>
      <c r="F54" s="2">
        <f>F55</f>
        <v>0</v>
      </c>
    </row>
    <row r="55" spans="1:6" ht="12.75" hidden="1">
      <c r="A55" s="19" t="s">
        <v>29</v>
      </c>
      <c r="B55" s="3" t="s">
        <v>76</v>
      </c>
      <c r="C55" s="5"/>
      <c r="D55" s="5"/>
      <c r="E55" s="5"/>
      <c r="F55" s="2">
        <f>F57+F56</f>
        <v>0</v>
      </c>
    </row>
    <row r="56" spans="1:6" ht="12.75" hidden="1">
      <c r="A56" s="20" t="s">
        <v>406</v>
      </c>
      <c r="B56" s="3" t="s">
        <v>76</v>
      </c>
      <c r="C56" s="5" t="s">
        <v>403</v>
      </c>
      <c r="D56" s="5" t="s">
        <v>385</v>
      </c>
      <c r="E56" s="5" t="s">
        <v>376</v>
      </c>
      <c r="F56" s="2"/>
    </row>
    <row r="57" spans="1:6" ht="12.75" hidden="1">
      <c r="A57" s="7" t="s">
        <v>352</v>
      </c>
      <c r="B57" s="3" t="s">
        <v>76</v>
      </c>
      <c r="C57" s="5" t="s">
        <v>405</v>
      </c>
      <c r="D57" s="5" t="s">
        <v>385</v>
      </c>
      <c r="E57" s="5" t="s">
        <v>376</v>
      </c>
      <c r="F57" s="2"/>
    </row>
    <row r="58" spans="1:6" ht="12.75">
      <c r="A58" s="19" t="s">
        <v>1</v>
      </c>
      <c r="B58" s="3" t="s">
        <v>159</v>
      </c>
      <c r="C58" s="5"/>
      <c r="D58" s="5"/>
      <c r="E58" s="5"/>
      <c r="F58" s="2">
        <f>SUM(F59:F64)</f>
        <v>1884406.49</v>
      </c>
    </row>
    <row r="59" spans="1:6" ht="12.75">
      <c r="A59" s="8" t="s">
        <v>366</v>
      </c>
      <c r="B59" s="3" t="s">
        <v>75</v>
      </c>
      <c r="C59" s="5" t="s">
        <v>415</v>
      </c>
      <c r="D59" s="5" t="s">
        <v>385</v>
      </c>
      <c r="E59" s="5" t="s">
        <v>376</v>
      </c>
      <c r="F59" s="2">
        <v>1132592.74</v>
      </c>
    </row>
    <row r="60" spans="1:6" ht="22.5">
      <c r="A60" s="19" t="s">
        <v>400</v>
      </c>
      <c r="B60" s="3" t="s">
        <v>75</v>
      </c>
      <c r="C60" s="5" t="s">
        <v>416</v>
      </c>
      <c r="D60" s="5" t="s">
        <v>385</v>
      </c>
      <c r="E60" s="5" t="s">
        <v>376</v>
      </c>
      <c r="F60" s="2">
        <v>1370.17</v>
      </c>
    </row>
    <row r="61" spans="1:6" ht="22.5">
      <c r="A61" s="8" t="s">
        <v>367</v>
      </c>
      <c r="B61" s="3" t="s">
        <v>75</v>
      </c>
      <c r="C61" s="5" t="s">
        <v>365</v>
      </c>
      <c r="D61" s="5" t="s">
        <v>385</v>
      </c>
      <c r="E61" s="5" t="s">
        <v>376</v>
      </c>
      <c r="F61" s="2">
        <v>347967.38</v>
      </c>
    </row>
    <row r="62" spans="1:6" ht="12.75">
      <c r="A62" s="19" t="s">
        <v>427</v>
      </c>
      <c r="B62" s="3" t="s">
        <v>75</v>
      </c>
      <c r="C62" s="5" t="s">
        <v>426</v>
      </c>
      <c r="D62" s="5" t="s">
        <v>385</v>
      </c>
      <c r="E62" s="5" t="s">
        <v>376</v>
      </c>
      <c r="F62" s="2">
        <v>87258.95</v>
      </c>
    </row>
    <row r="63" spans="1:6" ht="12.75">
      <c r="A63" s="19" t="s">
        <v>239</v>
      </c>
      <c r="B63" s="3" t="s">
        <v>75</v>
      </c>
      <c r="C63" s="5" t="s">
        <v>402</v>
      </c>
      <c r="D63" s="5" t="s">
        <v>385</v>
      </c>
      <c r="E63" s="5" t="s">
        <v>376</v>
      </c>
      <c r="F63" s="2">
        <v>315208.25</v>
      </c>
    </row>
    <row r="64" spans="1:6" ht="12.75">
      <c r="A64" s="7" t="s">
        <v>549</v>
      </c>
      <c r="B64" s="3" t="s">
        <v>75</v>
      </c>
      <c r="C64" s="5" t="s">
        <v>548</v>
      </c>
      <c r="D64" s="5" t="s">
        <v>385</v>
      </c>
      <c r="E64" s="5" t="s">
        <v>376</v>
      </c>
      <c r="F64" s="2">
        <v>9</v>
      </c>
    </row>
    <row r="65" spans="1:6" ht="22.5">
      <c r="A65" s="7" t="s">
        <v>169</v>
      </c>
      <c r="B65" s="3" t="s">
        <v>71</v>
      </c>
      <c r="C65" s="4"/>
      <c r="D65" s="4"/>
      <c r="E65" s="4"/>
      <c r="F65" s="2">
        <f>F66</f>
        <v>35195343</v>
      </c>
    </row>
    <row r="66" spans="1:6" ht="22.5">
      <c r="A66" s="19" t="s">
        <v>155</v>
      </c>
      <c r="B66" s="3" t="s">
        <v>78</v>
      </c>
      <c r="C66" s="4"/>
      <c r="D66" s="4"/>
      <c r="E66" s="4"/>
      <c r="F66" s="2">
        <f>F67+F69</f>
        <v>35195343</v>
      </c>
    </row>
    <row r="67" spans="1:6" ht="12.75">
      <c r="A67" s="21" t="s">
        <v>22</v>
      </c>
      <c r="B67" s="3" t="s">
        <v>77</v>
      </c>
      <c r="C67" s="4"/>
      <c r="D67" s="4"/>
      <c r="E67" s="4"/>
      <c r="F67" s="2">
        <f>F68+F71</f>
        <v>31714623</v>
      </c>
    </row>
    <row r="68" spans="1:6" ht="22.5">
      <c r="A68" s="21" t="s">
        <v>170</v>
      </c>
      <c r="B68" s="3" t="s">
        <v>77</v>
      </c>
      <c r="C68" s="5" t="s">
        <v>411</v>
      </c>
      <c r="D68" s="5" t="s">
        <v>386</v>
      </c>
      <c r="E68" s="5" t="s">
        <v>379</v>
      </c>
      <c r="F68" s="2">
        <v>31670953</v>
      </c>
    </row>
    <row r="69" spans="1:6" ht="45">
      <c r="A69" s="21" t="s">
        <v>661</v>
      </c>
      <c r="B69" s="3" t="s">
        <v>682</v>
      </c>
      <c r="C69" s="5"/>
      <c r="D69" s="5"/>
      <c r="E69" s="5"/>
      <c r="F69" s="2">
        <f>F70</f>
        <v>3480720</v>
      </c>
    </row>
    <row r="70" spans="1:6" ht="22.5">
      <c r="A70" s="21" t="s">
        <v>170</v>
      </c>
      <c r="B70" s="3" t="s">
        <v>682</v>
      </c>
      <c r="C70" s="5" t="s">
        <v>411</v>
      </c>
      <c r="D70" s="5" t="s">
        <v>386</v>
      </c>
      <c r="E70" s="5" t="s">
        <v>379</v>
      </c>
      <c r="F70" s="2">
        <v>3480720</v>
      </c>
    </row>
    <row r="71" spans="1:6" ht="12.75">
      <c r="A71" s="19" t="s">
        <v>191</v>
      </c>
      <c r="B71" s="3" t="s">
        <v>535</v>
      </c>
      <c r="C71" s="5" t="s">
        <v>412</v>
      </c>
      <c r="D71" s="5" t="s">
        <v>386</v>
      </c>
      <c r="E71" s="5" t="s">
        <v>379</v>
      </c>
      <c r="F71" s="2">
        <v>43670</v>
      </c>
    </row>
    <row r="72" spans="1:6" ht="22.5">
      <c r="A72" s="19" t="s">
        <v>72</v>
      </c>
      <c r="B72" s="3" t="s">
        <v>70</v>
      </c>
      <c r="C72" s="4"/>
      <c r="D72" s="4"/>
      <c r="E72" s="4"/>
      <c r="F72" s="2">
        <f>F73+F75+F77+F80</f>
        <v>8775413.88</v>
      </c>
    </row>
    <row r="73" spans="1:6" ht="36" customHeight="1">
      <c r="A73" s="19" t="s">
        <v>537</v>
      </c>
      <c r="B73" s="3" t="s">
        <v>536</v>
      </c>
      <c r="C73" s="5"/>
      <c r="D73" s="5"/>
      <c r="E73" s="5"/>
      <c r="F73" s="2">
        <f>F74</f>
        <v>508386.24</v>
      </c>
    </row>
    <row r="74" spans="1:6" ht="12.75">
      <c r="A74" s="19" t="s">
        <v>191</v>
      </c>
      <c r="B74" s="3" t="s">
        <v>536</v>
      </c>
      <c r="C74" s="5" t="s">
        <v>412</v>
      </c>
      <c r="D74" s="5" t="s">
        <v>386</v>
      </c>
      <c r="E74" s="5" t="s">
        <v>379</v>
      </c>
      <c r="F74" s="2">
        <v>508386.24</v>
      </c>
    </row>
    <row r="75" spans="1:6" ht="35.25" customHeight="1">
      <c r="A75" s="19" t="s">
        <v>537</v>
      </c>
      <c r="B75" s="3" t="s">
        <v>538</v>
      </c>
      <c r="C75" s="5"/>
      <c r="D75" s="5"/>
      <c r="E75" s="5"/>
      <c r="F75" s="2">
        <f>F76</f>
        <v>2090932.32</v>
      </c>
    </row>
    <row r="76" spans="1:6" ht="12.75">
      <c r="A76" s="19" t="s">
        <v>191</v>
      </c>
      <c r="B76" s="3" t="s">
        <v>538</v>
      </c>
      <c r="C76" s="5" t="s">
        <v>412</v>
      </c>
      <c r="D76" s="5" t="s">
        <v>385</v>
      </c>
      <c r="E76" s="5" t="s">
        <v>376</v>
      </c>
      <c r="F76" s="2">
        <v>2090932.32</v>
      </c>
    </row>
    <row r="77" spans="1:6" ht="36" customHeight="1">
      <c r="A77" s="19" t="s">
        <v>540</v>
      </c>
      <c r="B77" s="3" t="s">
        <v>539</v>
      </c>
      <c r="C77" s="5"/>
      <c r="D77" s="5"/>
      <c r="E77" s="5"/>
      <c r="F77" s="2">
        <f>F79+F78</f>
        <v>5720725.49</v>
      </c>
    </row>
    <row r="78" spans="1:6" ht="12" customHeight="1">
      <c r="A78" s="19" t="s">
        <v>427</v>
      </c>
      <c r="B78" s="3" t="s">
        <v>599</v>
      </c>
      <c r="C78" s="5" t="s">
        <v>426</v>
      </c>
      <c r="D78" s="5" t="s">
        <v>385</v>
      </c>
      <c r="E78" s="5" t="s">
        <v>376</v>
      </c>
      <c r="F78" s="2">
        <v>30190</v>
      </c>
    </row>
    <row r="79" spans="1:6" ht="12.75">
      <c r="A79" s="19" t="s">
        <v>239</v>
      </c>
      <c r="B79" s="3" t="s">
        <v>598</v>
      </c>
      <c r="C79" s="5" t="s">
        <v>402</v>
      </c>
      <c r="D79" s="5" t="s">
        <v>385</v>
      </c>
      <c r="E79" s="5" t="s">
        <v>376</v>
      </c>
      <c r="F79" s="2">
        <v>5690535.49</v>
      </c>
    </row>
    <row r="80" spans="1:6" ht="22.5">
      <c r="A80" s="19" t="s">
        <v>601</v>
      </c>
      <c r="B80" s="3" t="s">
        <v>600</v>
      </c>
      <c r="C80" s="5"/>
      <c r="D80" s="5"/>
      <c r="E80" s="5"/>
      <c r="F80" s="2">
        <f>F81+F82</f>
        <v>455369.83</v>
      </c>
    </row>
    <row r="81" spans="1:6" ht="12.75">
      <c r="A81" s="19" t="s">
        <v>427</v>
      </c>
      <c r="B81" s="3" t="s">
        <v>600</v>
      </c>
      <c r="C81" s="5" t="s">
        <v>426</v>
      </c>
      <c r="D81" s="5" t="s">
        <v>385</v>
      </c>
      <c r="E81" s="5" t="s">
        <v>376</v>
      </c>
      <c r="F81" s="2">
        <v>185795</v>
      </c>
    </row>
    <row r="82" spans="1:6" ht="12.75">
      <c r="A82" s="19" t="s">
        <v>239</v>
      </c>
      <c r="B82" s="3" t="s">
        <v>600</v>
      </c>
      <c r="C82" s="5" t="s">
        <v>402</v>
      </c>
      <c r="D82" s="5" t="s">
        <v>385</v>
      </c>
      <c r="E82" s="5" t="s">
        <v>376</v>
      </c>
      <c r="F82" s="2">
        <v>269574.83</v>
      </c>
    </row>
    <row r="83" spans="1:6" ht="22.5">
      <c r="A83" s="7" t="s">
        <v>74</v>
      </c>
      <c r="B83" s="3" t="s">
        <v>73</v>
      </c>
      <c r="C83" s="4"/>
      <c r="D83" s="4"/>
      <c r="E83" s="4"/>
      <c r="F83" s="2">
        <f>F84+F86</f>
        <v>169400</v>
      </c>
    </row>
    <row r="84" spans="1:6" ht="12.75">
      <c r="A84" s="7" t="s">
        <v>158</v>
      </c>
      <c r="B84" s="3" t="s">
        <v>79</v>
      </c>
      <c r="C84" s="4"/>
      <c r="D84" s="4"/>
      <c r="E84" s="4"/>
      <c r="F84" s="2">
        <f>F85</f>
        <v>57600</v>
      </c>
    </row>
    <row r="85" spans="1:6" ht="12.75">
      <c r="A85" s="19" t="s">
        <v>191</v>
      </c>
      <c r="B85" s="3" t="s">
        <v>79</v>
      </c>
      <c r="C85" s="5" t="s">
        <v>412</v>
      </c>
      <c r="D85" s="5" t="s">
        <v>386</v>
      </c>
      <c r="E85" s="5" t="s">
        <v>379</v>
      </c>
      <c r="F85" s="2">
        <v>57600</v>
      </c>
    </row>
    <row r="86" spans="1:6" ht="12.75">
      <c r="A86" s="19" t="s">
        <v>164</v>
      </c>
      <c r="B86" s="3" t="s">
        <v>80</v>
      </c>
      <c r="C86" s="5"/>
      <c r="D86" s="5"/>
      <c r="E86" s="5"/>
      <c r="F86" s="2">
        <f>F87</f>
        <v>111800</v>
      </c>
    </row>
    <row r="87" spans="1:6" ht="12.75">
      <c r="A87" s="19" t="s">
        <v>191</v>
      </c>
      <c r="B87" s="3" t="s">
        <v>80</v>
      </c>
      <c r="C87" s="5" t="s">
        <v>412</v>
      </c>
      <c r="D87" s="5" t="s">
        <v>385</v>
      </c>
      <c r="E87" s="5" t="s">
        <v>376</v>
      </c>
      <c r="F87" s="2">
        <v>111800</v>
      </c>
    </row>
    <row r="88" spans="1:7" ht="12.75">
      <c r="A88" s="50" t="s">
        <v>249</v>
      </c>
      <c r="B88" s="3" t="s">
        <v>250</v>
      </c>
      <c r="C88" s="5"/>
      <c r="D88" s="5"/>
      <c r="E88" s="5"/>
      <c r="F88" s="2">
        <f>F89+F95+F102</f>
        <v>20258152.120000005</v>
      </c>
      <c r="G88" s="80"/>
    </row>
    <row r="89" spans="1:6" ht="12.75">
      <c r="A89" s="50" t="s">
        <v>251</v>
      </c>
      <c r="B89" s="3" t="s">
        <v>252</v>
      </c>
      <c r="C89" s="5"/>
      <c r="D89" s="5"/>
      <c r="E89" s="5"/>
      <c r="F89" s="2">
        <f>SUM(F90:F94)</f>
        <v>1716541.9999999998</v>
      </c>
    </row>
    <row r="90" spans="1:6" ht="12.75">
      <c r="A90" s="8" t="s">
        <v>210</v>
      </c>
      <c r="B90" s="3" t="s">
        <v>252</v>
      </c>
      <c r="C90" s="5" t="s">
        <v>399</v>
      </c>
      <c r="D90" s="5" t="s">
        <v>385</v>
      </c>
      <c r="E90" s="5" t="s">
        <v>381</v>
      </c>
      <c r="F90" s="2">
        <v>1236377.91</v>
      </c>
    </row>
    <row r="91" spans="1:6" ht="22.5">
      <c r="A91" s="19" t="s">
        <v>400</v>
      </c>
      <c r="B91" s="3" t="s">
        <v>252</v>
      </c>
      <c r="C91" s="5" t="s">
        <v>401</v>
      </c>
      <c r="D91" s="5" t="s">
        <v>385</v>
      </c>
      <c r="E91" s="5" t="s">
        <v>381</v>
      </c>
      <c r="F91" s="2">
        <v>2000</v>
      </c>
    </row>
    <row r="92" spans="1:6" ht="22.5">
      <c r="A92" s="8" t="s">
        <v>211</v>
      </c>
      <c r="B92" s="3" t="s">
        <v>252</v>
      </c>
      <c r="C92" s="5" t="s">
        <v>208</v>
      </c>
      <c r="D92" s="5" t="s">
        <v>385</v>
      </c>
      <c r="E92" s="5" t="s">
        <v>381</v>
      </c>
      <c r="F92" s="2">
        <v>364777.2</v>
      </c>
    </row>
    <row r="93" spans="1:6" ht="12.75">
      <c r="A93" s="19" t="s">
        <v>239</v>
      </c>
      <c r="B93" s="3" t="s">
        <v>252</v>
      </c>
      <c r="C93" s="5" t="s">
        <v>402</v>
      </c>
      <c r="D93" s="5" t="s">
        <v>385</v>
      </c>
      <c r="E93" s="5" t="s">
        <v>381</v>
      </c>
      <c r="F93" s="2">
        <v>113375</v>
      </c>
    </row>
    <row r="94" spans="1:6" ht="12.75">
      <c r="A94" s="19" t="s">
        <v>549</v>
      </c>
      <c r="B94" s="3" t="s">
        <v>252</v>
      </c>
      <c r="C94" s="5" t="s">
        <v>548</v>
      </c>
      <c r="D94" s="5" t="s">
        <v>385</v>
      </c>
      <c r="E94" s="5" t="s">
        <v>381</v>
      </c>
      <c r="F94" s="2">
        <v>11.89</v>
      </c>
    </row>
    <row r="95" spans="1:6" ht="33.75">
      <c r="A95" s="7" t="s">
        <v>30</v>
      </c>
      <c r="B95" s="3" t="s">
        <v>253</v>
      </c>
      <c r="C95" s="5"/>
      <c r="D95" s="5"/>
      <c r="E95" s="5"/>
      <c r="F95" s="2">
        <f>SUM(F96:F101)</f>
        <v>18541610.120000005</v>
      </c>
    </row>
    <row r="96" spans="1:6" ht="12.75">
      <c r="A96" s="8" t="s">
        <v>366</v>
      </c>
      <c r="B96" s="3" t="s">
        <v>253</v>
      </c>
      <c r="C96" s="5" t="s">
        <v>415</v>
      </c>
      <c r="D96" s="5" t="s">
        <v>385</v>
      </c>
      <c r="E96" s="5" t="s">
        <v>381</v>
      </c>
      <c r="F96" s="2">
        <v>13727558.14</v>
      </c>
    </row>
    <row r="97" spans="1:6" ht="22.5">
      <c r="A97" s="19" t="s">
        <v>400</v>
      </c>
      <c r="B97" s="3" t="s">
        <v>253</v>
      </c>
      <c r="C97" s="5" t="s">
        <v>416</v>
      </c>
      <c r="D97" s="5" t="s">
        <v>385</v>
      </c>
      <c r="E97" s="5" t="s">
        <v>381</v>
      </c>
      <c r="F97" s="2">
        <v>1276.5</v>
      </c>
    </row>
    <row r="98" spans="1:6" ht="22.5">
      <c r="A98" s="8" t="s">
        <v>367</v>
      </c>
      <c r="B98" s="3" t="s">
        <v>253</v>
      </c>
      <c r="C98" s="5" t="s">
        <v>365</v>
      </c>
      <c r="D98" s="5" t="s">
        <v>385</v>
      </c>
      <c r="E98" s="5" t="s">
        <v>381</v>
      </c>
      <c r="F98" s="2">
        <v>4114223.02</v>
      </c>
    </row>
    <row r="99" spans="1:6" ht="12.75">
      <c r="A99" s="19" t="s">
        <v>427</v>
      </c>
      <c r="B99" s="3" t="s">
        <v>253</v>
      </c>
      <c r="C99" s="5" t="s">
        <v>426</v>
      </c>
      <c r="D99" s="5" t="s">
        <v>385</v>
      </c>
      <c r="E99" s="5" t="s">
        <v>381</v>
      </c>
      <c r="F99" s="2">
        <v>536200.26</v>
      </c>
    </row>
    <row r="100" spans="1:6" ht="12.75">
      <c r="A100" s="7" t="s">
        <v>239</v>
      </c>
      <c r="B100" s="3" t="s">
        <v>253</v>
      </c>
      <c r="C100" s="5" t="s">
        <v>402</v>
      </c>
      <c r="D100" s="5" t="s">
        <v>385</v>
      </c>
      <c r="E100" s="5" t="s">
        <v>381</v>
      </c>
      <c r="F100" s="2">
        <v>162049.92</v>
      </c>
    </row>
    <row r="101" spans="1:6" ht="12.75">
      <c r="A101" s="7" t="s">
        <v>549</v>
      </c>
      <c r="B101" s="3" t="s">
        <v>253</v>
      </c>
      <c r="C101" s="5" t="s">
        <v>548</v>
      </c>
      <c r="D101" s="5" t="s">
        <v>385</v>
      </c>
      <c r="E101" s="5" t="s">
        <v>381</v>
      </c>
      <c r="F101" s="2">
        <v>302.28</v>
      </c>
    </row>
    <row r="102" spans="1:6" ht="12.75" hidden="1">
      <c r="A102" s="22" t="s">
        <v>15</v>
      </c>
      <c r="B102" s="23" t="s">
        <v>242</v>
      </c>
      <c r="C102" s="5"/>
      <c r="D102" s="5"/>
      <c r="E102" s="5"/>
      <c r="F102" s="2">
        <f>F103</f>
        <v>0</v>
      </c>
    </row>
    <row r="103" spans="1:6" ht="12.75" hidden="1">
      <c r="A103" s="22" t="s">
        <v>20</v>
      </c>
      <c r="B103" s="23" t="s">
        <v>243</v>
      </c>
      <c r="C103" s="5"/>
      <c r="D103" s="5"/>
      <c r="E103" s="5"/>
      <c r="F103" s="2">
        <f>F104</f>
        <v>0</v>
      </c>
    </row>
    <row r="104" spans="1:6" ht="12.75" hidden="1">
      <c r="A104" s="24" t="s">
        <v>244</v>
      </c>
      <c r="B104" s="23" t="s">
        <v>243</v>
      </c>
      <c r="C104" s="5" t="s">
        <v>402</v>
      </c>
      <c r="D104" s="5" t="s">
        <v>385</v>
      </c>
      <c r="E104" s="5" t="s">
        <v>376</v>
      </c>
      <c r="F104" s="2"/>
    </row>
    <row r="105" spans="1:6" ht="22.5">
      <c r="A105" s="25" t="s">
        <v>254</v>
      </c>
      <c r="B105" s="18" t="s">
        <v>58</v>
      </c>
      <c r="C105" s="4"/>
      <c r="D105" s="4"/>
      <c r="E105" s="4"/>
      <c r="F105" s="16">
        <f>F216+F213+F180+F106</f>
        <v>332914452.56</v>
      </c>
    </row>
    <row r="106" spans="1:7" ht="22.5">
      <c r="A106" s="50" t="s">
        <v>270</v>
      </c>
      <c r="B106" s="3" t="s">
        <v>271</v>
      </c>
      <c r="C106" s="4"/>
      <c r="D106" s="4"/>
      <c r="E106" s="4"/>
      <c r="F106" s="2">
        <f>F107+F165+F173+F176</f>
        <v>282438955.48</v>
      </c>
      <c r="G106" s="80"/>
    </row>
    <row r="107" spans="1:6" ht="45">
      <c r="A107" s="51" t="s">
        <v>101</v>
      </c>
      <c r="B107" s="41" t="s">
        <v>272</v>
      </c>
      <c r="C107" s="4"/>
      <c r="D107" s="4"/>
      <c r="E107" s="4"/>
      <c r="F107" s="2">
        <f>F108+F111+F114+F117+F120+F123+F126+F129+F133+F136+F139+F142+F145+F148+F152+F155+F159+F162</f>
        <v>271015300</v>
      </c>
    </row>
    <row r="108" spans="1:6" ht="22.5">
      <c r="A108" s="7" t="s">
        <v>443</v>
      </c>
      <c r="B108" s="6" t="s">
        <v>462</v>
      </c>
      <c r="C108" s="41"/>
      <c r="D108" s="41"/>
      <c r="E108" s="41"/>
      <c r="F108" s="43">
        <f>F110+F109</f>
        <v>29440500</v>
      </c>
    </row>
    <row r="109" spans="1:6" ht="15" customHeight="1">
      <c r="A109" s="7" t="s">
        <v>239</v>
      </c>
      <c r="B109" s="6" t="s">
        <v>462</v>
      </c>
      <c r="C109" s="41" t="s">
        <v>402</v>
      </c>
      <c r="D109" s="41" t="s">
        <v>388</v>
      </c>
      <c r="E109" s="41" t="s">
        <v>379</v>
      </c>
      <c r="F109" s="43">
        <v>450022.02</v>
      </c>
    </row>
    <row r="110" spans="1:6" ht="15" customHeight="1">
      <c r="A110" s="7" t="s">
        <v>419</v>
      </c>
      <c r="B110" s="6" t="s">
        <v>462</v>
      </c>
      <c r="C110" s="41" t="s">
        <v>422</v>
      </c>
      <c r="D110" s="41" t="s">
        <v>388</v>
      </c>
      <c r="E110" s="41" t="s">
        <v>379</v>
      </c>
      <c r="F110" s="43">
        <v>28990477.98</v>
      </c>
    </row>
    <row r="111" spans="1:6" ht="33.75">
      <c r="A111" s="52" t="s">
        <v>444</v>
      </c>
      <c r="B111" s="6" t="s">
        <v>463</v>
      </c>
      <c r="C111" s="41"/>
      <c r="D111" s="41"/>
      <c r="E111" s="41"/>
      <c r="F111" s="43">
        <f>F113+F112</f>
        <v>10505600</v>
      </c>
    </row>
    <row r="112" spans="1:6" ht="15" customHeight="1">
      <c r="A112" s="7" t="s">
        <v>239</v>
      </c>
      <c r="B112" s="6" t="s">
        <v>463</v>
      </c>
      <c r="C112" s="41" t="s">
        <v>402</v>
      </c>
      <c r="D112" s="41" t="s">
        <v>388</v>
      </c>
      <c r="E112" s="41" t="s">
        <v>379</v>
      </c>
      <c r="F112" s="43">
        <v>159163.24</v>
      </c>
    </row>
    <row r="113" spans="1:6" ht="15" customHeight="1">
      <c r="A113" s="7" t="s">
        <v>419</v>
      </c>
      <c r="B113" s="6" t="s">
        <v>463</v>
      </c>
      <c r="C113" s="41" t="s">
        <v>422</v>
      </c>
      <c r="D113" s="41" t="s">
        <v>388</v>
      </c>
      <c r="E113" s="41" t="s">
        <v>379</v>
      </c>
      <c r="F113" s="43">
        <v>10346436.76</v>
      </c>
    </row>
    <row r="114" spans="1:6" ht="22.5" customHeight="1">
      <c r="A114" s="53" t="s">
        <v>38</v>
      </c>
      <c r="B114" s="6" t="s">
        <v>464</v>
      </c>
      <c r="C114" s="5"/>
      <c r="D114" s="5"/>
      <c r="E114" s="5"/>
      <c r="F114" s="2">
        <f>F116+F115</f>
        <v>31129900</v>
      </c>
    </row>
    <row r="115" spans="1:6" ht="15" customHeight="1">
      <c r="A115" s="7" t="s">
        <v>239</v>
      </c>
      <c r="B115" s="6" t="s">
        <v>464</v>
      </c>
      <c r="C115" s="41" t="s">
        <v>402</v>
      </c>
      <c r="D115" s="41" t="s">
        <v>388</v>
      </c>
      <c r="E115" s="41" t="s">
        <v>379</v>
      </c>
      <c r="F115" s="2">
        <v>497770.62</v>
      </c>
    </row>
    <row r="116" spans="1:6" ht="15" customHeight="1">
      <c r="A116" s="7" t="s">
        <v>419</v>
      </c>
      <c r="B116" s="6" t="s">
        <v>464</v>
      </c>
      <c r="C116" s="41" t="s">
        <v>422</v>
      </c>
      <c r="D116" s="41" t="s">
        <v>388</v>
      </c>
      <c r="E116" s="41" t="s">
        <v>379</v>
      </c>
      <c r="F116" s="43">
        <v>30632129.38</v>
      </c>
    </row>
    <row r="117" spans="1:6" ht="23.25" customHeight="1">
      <c r="A117" s="7" t="s">
        <v>442</v>
      </c>
      <c r="B117" s="6" t="s">
        <v>465</v>
      </c>
      <c r="C117" s="41"/>
      <c r="D117" s="41"/>
      <c r="E117" s="41"/>
      <c r="F117" s="43">
        <f>F119+F118</f>
        <v>3125200</v>
      </c>
    </row>
    <row r="118" spans="1:6" ht="15" customHeight="1">
      <c r="A118" s="7" t="s">
        <v>239</v>
      </c>
      <c r="B118" s="6" t="s">
        <v>465</v>
      </c>
      <c r="C118" s="41" t="s">
        <v>402</v>
      </c>
      <c r="D118" s="41" t="s">
        <v>388</v>
      </c>
      <c r="E118" s="41" t="s">
        <v>379</v>
      </c>
      <c r="F118" s="43">
        <v>50219.06</v>
      </c>
    </row>
    <row r="119" spans="1:6" ht="15" customHeight="1">
      <c r="A119" s="7" t="s">
        <v>419</v>
      </c>
      <c r="B119" s="6" t="s">
        <v>465</v>
      </c>
      <c r="C119" s="41" t="s">
        <v>422</v>
      </c>
      <c r="D119" s="41" t="s">
        <v>388</v>
      </c>
      <c r="E119" s="41" t="s">
        <v>379</v>
      </c>
      <c r="F119" s="43">
        <v>3074980.94</v>
      </c>
    </row>
    <row r="120" spans="1:6" ht="26.25" customHeight="1">
      <c r="A120" s="7" t="s">
        <v>160</v>
      </c>
      <c r="B120" s="6" t="s">
        <v>466</v>
      </c>
      <c r="C120" s="41"/>
      <c r="D120" s="41"/>
      <c r="E120" s="41"/>
      <c r="F120" s="43">
        <f>F122+F121</f>
        <v>25023000</v>
      </c>
    </row>
    <row r="121" spans="1:6" ht="15" customHeight="1">
      <c r="A121" s="7" t="s">
        <v>239</v>
      </c>
      <c r="B121" s="6" t="s">
        <v>466</v>
      </c>
      <c r="C121" s="41" t="s">
        <v>402</v>
      </c>
      <c r="D121" s="41" t="s">
        <v>388</v>
      </c>
      <c r="E121" s="41" t="s">
        <v>379</v>
      </c>
      <c r="F121" s="43">
        <v>400055.4</v>
      </c>
    </row>
    <row r="122" spans="1:6" ht="15" customHeight="1">
      <c r="A122" s="7" t="s">
        <v>419</v>
      </c>
      <c r="B122" s="6" t="s">
        <v>466</v>
      </c>
      <c r="C122" s="41" t="s">
        <v>422</v>
      </c>
      <c r="D122" s="41" t="s">
        <v>388</v>
      </c>
      <c r="E122" s="41" t="s">
        <v>379</v>
      </c>
      <c r="F122" s="43">
        <v>24622944.6</v>
      </c>
    </row>
    <row r="123" spans="1:6" ht="24.75" customHeight="1">
      <c r="A123" s="20" t="s">
        <v>39</v>
      </c>
      <c r="B123" s="6" t="s">
        <v>467</v>
      </c>
      <c r="C123" s="41"/>
      <c r="D123" s="41"/>
      <c r="E123" s="41"/>
      <c r="F123" s="43">
        <f>F125+F124</f>
        <v>70100</v>
      </c>
    </row>
    <row r="124" spans="1:6" ht="15" customHeight="1">
      <c r="A124" s="7" t="s">
        <v>239</v>
      </c>
      <c r="B124" s="6" t="s">
        <v>467</v>
      </c>
      <c r="C124" s="41" t="s">
        <v>402</v>
      </c>
      <c r="D124" s="41" t="s">
        <v>388</v>
      </c>
      <c r="E124" s="41" t="s">
        <v>379</v>
      </c>
      <c r="F124" s="43">
        <v>1112.9</v>
      </c>
    </row>
    <row r="125" spans="1:6" ht="15" customHeight="1">
      <c r="A125" s="7" t="s">
        <v>419</v>
      </c>
      <c r="B125" s="6" t="s">
        <v>467</v>
      </c>
      <c r="C125" s="41" t="s">
        <v>422</v>
      </c>
      <c r="D125" s="41" t="s">
        <v>388</v>
      </c>
      <c r="E125" s="41" t="s">
        <v>379</v>
      </c>
      <c r="F125" s="43">
        <v>68987.1</v>
      </c>
    </row>
    <row r="126" spans="1:6" ht="25.5" customHeight="1">
      <c r="A126" s="7" t="s">
        <v>40</v>
      </c>
      <c r="B126" s="6" t="s">
        <v>468</v>
      </c>
      <c r="C126" s="41"/>
      <c r="D126" s="41"/>
      <c r="E126" s="41"/>
      <c r="F126" s="43">
        <f>F128+F127</f>
        <v>7200</v>
      </c>
    </row>
    <row r="127" spans="1:6" ht="15" customHeight="1">
      <c r="A127" s="7" t="s">
        <v>239</v>
      </c>
      <c r="B127" s="6" t="s">
        <v>468</v>
      </c>
      <c r="C127" s="41" t="s">
        <v>402</v>
      </c>
      <c r="D127" s="41" t="s">
        <v>388</v>
      </c>
      <c r="E127" s="41" t="s">
        <v>379</v>
      </c>
      <c r="F127" s="43">
        <v>300</v>
      </c>
    </row>
    <row r="128" spans="1:6" ht="15" customHeight="1">
      <c r="A128" s="7" t="s">
        <v>419</v>
      </c>
      <c r="B128" s="6" t="s">
        <v>468</v>
      </c>
      <c r="C128" s="41" t="s">
        <v>422</v>
      </c>
      <c r="D128" s="41" t="s">
        <v>388</v>
      </c>
      <c r="E128" s="41" t="s">
        <v>379</v>
      </c>
      <c r="F128" s="43">
        <v>6900</v>
      </c>
    </row>
    <row r="129" spans="1:6" ht="24" customHeight="1">
      <c r="A129" s="8" t="s">
        <v>84</v>
      </c>
      <c r="B129" s="54" t="s">
        <v>469</v>
      </c>
      <c r="C129" s="41"/>
      <c r="D129" s="41"/>
      <c r="E129" s="41"/>
      <c r="F129" s="43">
        <f>F132+F131+F130</f>
        <v>1438000</v>
      </c>
    </row>
    <row r="130" spans="1:6" ht="12.75" customHeight="1">
      <c r="A130" s="19" t="s">
        <v>427</v>
      </c>
      <c r="B130" s="54" t="s">
        <v>469</v>
      </c>
      <c r="C130" s="41" t="s">
        <v>426</v>
      </c>
      <c r="D130" s="41" t="s">
        <v>388</v>
      </c>
      <c r="E130" s="41" t="s">
        <v>379</v>
      </c>
      <c r="F130" s="43">
        <v>6540</v>
      </c>
    </row>
    <row r="131" spans="1:6" ht="15" customHeight="1">
      <c r="A131" s="7" t="s">
        <v>239</v>
      </c>
      <c r="B131" s="54" t="s">
        <v>469</v>
      </c>
      <c r="C131" s="41" t="s">
        <v>402</v>
      </c>
      <c r="D131" s="41" t="s">
        <v>388</v>
      </c>
      <c r="E131" s="41" t="s">
        <v>379</v>
      </c>
      <c r="F131" s="43">
        <v>33992.94</v>
      </c>
    </row>
    <row r="132" spans="1:6" ht="15" customHeight="1">
      <c r="A132" s="7" t="s">
        <v>419</v>
      </c>
      <c r="B132" s="54" t="s">
        <v>469</v>
      </c>
      <c r="C132" s="41" t="s">
        <v>422</v>
      </c>
      <c r="D132" s="41" t="s">
        <v>388</v>
      </c>
      <c r="E132" s="41" t="s">
        <v>379</v>
      </c>
      <c r="F132" s="43">
        <v>1397467.06</v>
      </c>
    </row>
    <row r="133" spans="1:6" ht="12.75">
      <c r="A133" s="19" t="s">
        <v>420</v>
      </c>
      <c r="B133" s="55" t="s">
        <v>470</v>
      </c>
      <c r="C133" s="41"/>
      <c r="D133" s="5"/>
      <c r="E133" s="5"/>
      <c r="F133" s="43">
        <f>SUM(F134:F135)</f>
        <v>23919000</v>
      </c>
    </row>
    <row r="134" spans="1:6" ht="15" customHeight="1">
      <c r="A134" s="7" t="s">
        <v>239</v>
      </c>
      <c r="B134" s="55" t="s">
        <v>470</v>
      </c>
      <c r="C134" s="41" t="s">
        <v>402</v>
      </c>
      <c r="D134" s="41" t="s">
        <v>388</v>
      </c>
      <c r="E134" s="41" t="s">
        <v>379</v>
      </c>
      <c r="F134" s="43">
        <v>369553.53</v>
      </c>
    </row>
    <row r="135" spans="1:6" ht="15" customHeight="1">
      <c r="A135" s="7" t="s">
        <v>419</v>
      </c>
      <c r="B135" s="55" t="s">
        <v>470</v>
      </c>
      <c r="C135" s="41" t="s">
        <v>422</v>
      </c>
      <c r="D135" s="41" t="s">
        <v>388</v>
      </c>
      <c r="E135" s="41" t="s">
        <v>379</v>
      </c>
      <c r="F135" s="43">
        <v>23549446.47</v>
      </c>
    </row>
    <row r="136" spans="1:6" ht="24.75" customHeight="1">
      <c r="A136" s="19" t="s">
        <v>435</v>
      </c>
      <c r="B136" s="6" t="s">
        <v>471</v>
      </c>
      <c r="C136" s="41"/>
      <c r="D136" s="42"/>
      <c r="E136" s="5"/>
      <c r="F136" s="43">
        <f>F138+F137</f>
        <v>50896100</v>
      </c>
    </row>
    <row r="137" spans="1:6" ht="15" customHeight="1">
      <c r="A137" s="7" t="s">
        <v>239</v>
      </c>
      <c r="B137" s="6" t="s">
        <v>471</v>
      </c>
      <c r="C137" s="41" t="s">
        <v>402</v>
      </c>
      <c r="D137" s="41" t="s">
        <v>388</v>
      </c>
      <c r="E137" s="41" t="s">
        <v>379</v>
      </c>
      <c r="F137" s="43">
        <v>286853.41</v>
      </c>
    </row>
    <row r="138" spans="1:6" ht="15" customHeight="1">
      <c r="A138" s="7" t="s">
        <v>419</v>
      </c>
      <c r="B138" s="6" t="s">
        <v>471</v>
      </c>
      <c r="C138" s="41" t="s">
        <v>422</v>
      </c>
      <c r="D138" s="41" t="s">
        <v>388</v>
      </c>
      <c r="E138" s="41" t="s">
        <v>379</v>
      </c>
      <c r="F138" s="43">
        <v>50609246.59</v>
      </c>
    </row>
    <row r="139" spans="1:6" ht="15" customHeight="1">
      <c r="A139" s="7" t="s">
        <v>147</v>
      </c>
      <c r="B139" s="6" t="s">
        <v>472</v>
      </c>
      <c r="C139" s="41"/>
      <c r="D139" s="41"/>
      <c r="E139" s="41"/>
      <c r="F139" s="43">
        <f>F141+F140</f>
        <v>995600</v>
      </c>
    </row>
    <row r="140" spans="1:6" ht="15" customHeight="1">
      <c r="A140" s="7" t="s">
        <v>239</v>
      </c>
      <c r="B140" s="6" t="s">
        <v>472</v>
      </c>
      <c r="C140" s="41" t="s">
        <v>402</v>
      </c>
      <c r="D140" s="41" t="s">
        <v>388</v>
      </c>
      <c r="E140" s="41" t="s">
        <v>379</v>
      </c>
      <c r="F140" s="43">
        <v>17273.54</v>
      </c>
    </row>
    <row r="141" spans="1:6" ht="15" customHeight="1">
      <c r="A141" s="7" t="s">
        <v>419</v>
      </c>
      <c r="B141" s="6" t="s">
        <v>472</v>
      </c>
      <c r="C141" s="41" t="s">
        <v>422</v>
      </c>
      <c r="D141" s="41" t="s">
        <v>388</v>
      </c>
      <c r="E141" s="41" t="s">
        <v>379</v>
      </c>
      <c r="F141" s="43">
        <v>978326.46</v>
      </c>
    </row>
    <row r="142" spans="1:6" ht="24.75" customHeight="1">
      <c r="A142" s="26" t="s">
        <v>83</v>
      </c>
      <c r="B142" s="6" t="s">
        <v>473</v>
      </c>
      <c r="C142" s="41"/>
      <c r="D142" s="41"/>
      <c r="E142" s="41"/>
      <c r="F142" s="43">
        <f>F144+F143</f>
        <v>626900</v>
      </c>
    </row>
    <row r="143" spans="1:6" ht="15" customHeight="1">
      <c r="A143" s="7" t="s">
        <v>239</v>
      </c>
      <c r="B143" s="6" t="s">
        <v>473</v>
      </c>
      <c r="C143" s="41" t="s">
        <v>402</v>
      </c>
      <c r="D143" s="41" t="s">
        <v>388</v>
      </c>
      <c r="E143" s="41" t="s">
        <v>379</v>
      </c>
      <c r="F143" s="43">
        <v>7127.46</v>
      </c>
    </row>
    <row r="144" spans="1:6" ht="15" customHeight="1">
      <c r="A144" s="7" t="s">
        <v>419</v>
      </c>
      <c r="B144" s="6" t="s">
        <v>473</v>
      </c>
      <c r="C144" s="41" t="s">
        <v>422</v>
      </c>
      <c r="D144" s="41" t="s">
        <v>388</v>
      </c>
      <c r="E144" s="41" t="s">
        <v>379</v>
      </c>
      <c r="F144" s="43">
        <v>619772.54</v>
      </c>
    </row>
    <row r="145" spans="1:6" ht="39.75" customHeight="1">
      <c r="A145" s="7" t="s">
        <v>475</v>
      </c>
      <c r="B145" s="6" t="s">
        <v>474</v>
      </c>
      <c r="C145" s="41"/>
      <c r="D145" s="41"/>
      <c r="E145" s="41"/>
      <c r="F145" s="43">
        <f>F147+F146</f>
        <v>134000</v>
      </c>
    </row>
    <row r="146" spans="1:6" ht="16.5" customHeight="1">
      <c r="A146" s="7" t="s">
        <v>239</v>
      </c>
      <c r="B146" s="6" t="s">
        <v>474</v>
      </c>
      <c r="C146" s="41" t="s">
        <v>402</v>
      </c>
      <c r="D146" s="41" t="s">
        <v>388</v>
      </c>
      <c r="E146" s="41" t="s">
        <v>379</v>
      </c>
      <c r="F146" s="43">
        <v>2000</v>
      </c>
    </row>
    <row r="147" spans="1:6" ht="15" customHeight="1">
      <c r="A147" s="7" t="s">
        <v>419</v>
      </c>
      <c r="B147" s="6" t="s">
        <v>474</v>
      </c>
      <c r="C147" s="41" t="s">
        <v>422</v>
      </c>
      <c r="D147" s="41" t="s">
        <v>388</v>
      </c>
      <c r="E147" s="41" t="s">
        <v>379</v>
      </c>
      <c r="F147" s="43">
        <v>132000</v>
      </c>
    </row>
    <row r="148" spans="1:6" ht="22.5">
      <c r="A148" s="7" t="s">
        <v>32</v>
      </c>
      <c r="B148" s="6" t="s">
        <v>273</v>
      </c>
      <c r="C148" s="41"/>
      <c r="D148" s="5"/>
      <c r="E148" s="5"/>
      <c r="F148" s="43">
        <f>F151+F150+F149</f>
        <v>7554399.999999999</v>
      </c>
    </row>
    <row r="149" spans="1:6" ht="12.75">
      <c r="A149" s="19" t="s">
        <v>427</v>
      </c>
      <c r="B149" s="6" t="s">
        <v>273</v>
      </c>
      <c r="C149" s="41" t="s">
        <v>426</v>
      </c>
      <c r="D149" s="41" t="s">
        <v>388</v>
      </c>
      <c r="E149" s="41" t="s">
        <v>379</v>
      </c>
      <c r="F149" s="43">
        <v>42538.14</v>
      </c>
    </row>
    <row r="150" spans="1:6" ht="15" customHeight="1">
      <c r="A150" s="7" t="s">
        <v>239</v>
      </c>
      <c r="B150" s="6" t="s">
        <v>273</v>
      </c>
      <c r="C150" s="41" t="s">
        <v>402</v>
      </c>
      <c r="D150" s="41" t="s">
        <v>388</v>
      </c>
      <c r="E150" s="41" t="s">
        <v>379</v>
      </c>
      <c r="F150" s="43">
        <v>59336.84</v>
      </c>
    </row>
    <row r="151" spans="1:6" ht="15" customHeight="1">
      <c r="A151" s="7" t="s">
        <v>419</v>
      </c>
      <c r="B151" s="6" t="s">
        <v>273</v>
      </c>
      <c r="C151" s="41" t="s">
        <v>422</v>
      </c>
      <c r="D151" s="41" t="s">
        <v>388</v>
      </c>
      <c r="E151" s="41" t="s">
        <v>379</v>
      </c>
      <c r="F151" s="43">
        <v>7452525.02</v>
      </c>
    </row>
    <row r="152" spans="1:6" ht="22.5">
      <c r="A152" s="7" t="s">
        <v>102</v>
      </c>
      <c r="B152" s="6" t="s">
        <v>274</v>
      </c>
      <c r="C152" s="41"/>
      <c r="D152" s="41"/>
      <c r="E152" s="41"/>
      <c r="F152" s="43">
        <f>F154+F153</f>
        <v>3259200</v>
      </c>
    </row>
    <row r="153" spans="1:6" ht="15" customHeight="1">
      <c r="A153" s="7" t="s">
        <v>239</v>
      </c>
      <c r="B153" s="6" t="s">
        <v>274</v>
      </c>
      <c r="C153" s="41" t="s">
        <v>402</v>
      </c>
      <c r="D153" s="41" t="s">
        <v>388</v>
      </c>
      <c r="E153" s="41" t="s">
        <v>379</v>
      </c>
      <c r="F153" s="43">
        <v>48555.02</v>
      </c>
    </row>
    <row r="154" spans="1:6" ht="15" customHeight="1">
      <c r="A154" s="7" t="s">
        <v>419</v>
      </c>
      <c r="B154" s="6" t="s">
        <v>274</v>
      </c>
      <c r="C154" s="41" t="s">
        <v>422</v>
      </c>
      <c r="D154" s="41" t="s">
        <v>388</v>
      </c>
      <c r="E154" s="41" t="s">
        <v>379</v>
      </c>
      <c r="F154" s="43">
        <v>3210644.98</v>
      </c>
    </row>
    <row r="155" spans="1:6" ht="22.5">
      <c r="A155" s="21" t="s">
        <v>41</v>
      </c>
      <c r="B155" s="6" t="s">
        <v>275</v>
      </c>
      <c r="C155" s="41"/>
      <c r="D155" s="42"/>
      <c r="E155" s="5"/>
      <c r="F155" s="43">
        <f>F158+F157+F156</f>
        <v>25615400</v>
      </c>
    </row>
    <row r="156" spans="1:6" ht="12.75">
      <c r="A156" s="19" t="s">
        <v>427</v>
      </c>
      <c r="B156" s="6" t="s">
        <v>275</v>
      </c>
      <c r="C156" s="41" t="s">
        <v>426</v>
      </c>
      <c r="D156" s="41" t="s">
        <v>388</v>
      </c>
      <c r="E156" s="41" t="s">
        <v>379</v>
      </c>
      <c r="F156" s="43">
        <v>924</v>
      </c>
    </row>
    <row r="157" spans="1:6" ht="15" customHeight="1">
      <c r="A157" s="7" t="s">
        <v>239</v>
      </c>
      <c r="B157" s="6" t="s">
        <v>275</v>
      </c>
      <c r="C157" s="41" t="s">
        <v>402</v>
      </c>
      <c r="D157" s="41" t="s">
        <v>388</v>
      </c>
      <c r="E157" s="41" t="s">
        <v>379</v>
      </c>
      <c r="F157" s="43">
        <v>719844.21</v>
      </c>
    </row>
    <row r="158" spans="1:6" ht="15" customHeight="1">
      <c r="A158" s="7" t="s">
        <v>419</v>
      </c>
      <c r="B158" s="6" t="s">
        <v>275</v>
      </c>
      <c r="C158" s="41" t="s">
        <v>422</v>
      </c>
      <c r="D158" s="41" t="s">
        <v>388</v>
      </c>
      <c r="E158" s="41" t="s">
        <v>379</v>
      </c>
      <c r="F158" s="43">
        <v>24894631.79</v>
      </c>
    </row>
    <row r="159" spans="1:6" ht="48" customHeight="1">
      <c r="A159" s="52" t="s">
        <v>200</v>
      </c>
      <c r="B159" s="6" t="s">
        <v>276</v>
      </c>
      <c r="C159" s="41"/>
      <c r="D159" s="41"/>
      <c r="E159" s="41"/>
      <c r="F159" s="43">
        <f>F161+F160</f>
        <v>17100</v>
      </c>
    </row>
    <row r="160" spans="1:6" ht="15.75" customHeight="1">
      <c r="A160" s="7" t="s">
        <v>239</v>
      </c>
      <c r="B160" s="6" t="s">
        <v>276</v>
      </c>
      <c r="C160" s="41" t="s">
        <v>402</v>
      </c>
      <c r="D160" s="41" t="s">
        <v>388</v>
      </c>
      <c r="E160" s="41" t="s">
        <v>379</v>
      </c>
      <c r="F160" s="43">
        <v>250</v>
      </c>
    </row>
    <row r="161" spans="1:6" ht="15.75" customHeight="1">
      <c r="A161" s="7" t="s">
        <v>419</v>
      </c>
      <c r="B161" s="6" t="s">
        <v>276</v>
      </c>
      <c r="C161" s="41" t="s">
        <v>422</v>
      </c>
      <c r="D161" s="41" t="s">
        <v>388</v>
      </c>
      <c r="E161" s="41" t="s">
        <v>379</v>
      </c>
      <c r="F161" s="43">
        <v>16850</v>
      </c>
    </row>
    <row r="162" spans="1:6" ht="59.25" customHeight="1">
      <c r="A162" s="53" t="s">
        <v>0</v>
      </c>
      <c r="B162" s="6" t="s">
        <v>277</v>
      </c>
      <c r="C162" s="41"/>
      <c r="D162" s="5"/>
      <c r="E162" s="5"/>
      <c r="F162" s="43">
        <f>F164+F163</f>
        <v>57258100</v>
      </c>
    </row>
    <row r="163" spans="1:6" ht="15.75" customHeight="1">
      <c r="A163" s="7" t="s">
        <v>239</v>
      </c>
      <c r="B163" s="6" t="s">
        <v>277</v>
      </c>
      <c r="C163" s="41" t="s">
        <v>402</v>
      </c>
      <c r="D163" s="41" t="s">
        <v>388</v>
      </c>
      <c r="E163" s="41" t="s">
        <v>379</v>
      </c>
      <c r="F163" s="43">
        <v>9449.31</v>
      </c>
    </row>
    <row r="164" spans="1:6" ht="15.75" customHeight="1">
      <c r="A164" s="7" t="s">
        <v>419</v>
      </c>
      <c r="B164" s="6" t="s">
        <v>277</v>
      </c>
      <c r="C164" s="41" t="s">
        <v>422</v>
      </c>
      <c r="D164" s="41" t="s">
        <v>388</v>
      </c>
      <c r="E164" s="41" t="s">
        <v>379</v>
      </c>
      <c r="F164" s="43">
        <v>57248650.69</v>
      </c>
    </row>
    <row r="165" spans="1:6" ht="17.25" customHeight="1">
      <c r="A165" s="7" t="s">
        <v>140</v>
      </c>
      <c r="B165" s="6" t="s">
        <v>278</v>
      </c>
      <c r="C165" s="41"/>
      <c r="D165" s="41"/>
      <c r="E165" s="41"/>
      <c r="F165" s="43">
        <f>F166+F169+F171</f>
        <v>8060755.48</v>
      </c>
    </row>
    <row r="166" spans="1:6" ht="33.75">
      <c r="A166" s="7" t="s">
        <v>418</v>
      </c>
      <c r="B166" s="6" t="s">
        <v>279</v>
      </c>
      <c r="C166" s="5"/>
      <c r="D166" s="5"/>
      <c r="E166" s="5"/>
      <c r="F166" s="2">
        <f>F167+F168</f>
        <v>6661255.48</v>
      </c>
    </row>
    <row r="167" spans="1:6" ht="14.25" customHeight="1">
      <c r="A167" s="19" t="s">
        <v>239</v>
      </c>
      <c r="B167" s="6" t="s">
        <v>279</v>
      </c>
      <c r="C167" s="41" t="s">
        <v>402</v>
      </c>
      <c r="D167" s="41" t="s">
        <v>388</v>
      </c>
      <c r="E167" s="41" t="s">
        <v>379</v>
      </c>
      <c r="F167" s="43">
        <v>88629.48</v>
      </c>
    </row>
    <row r="168" spans="1:6" ht="22.5">
      <c r="A168" s="19" t="s">
        <v>171</v>
      </c>
      <c r="B168" s="6" t="s">
        <v>279</v>
      </c>
      <c r="C168" s="41" t="s">
        <v>11</v>
      </c>
      <c r="D168" s="41" t="s">
        <v>388</v>
      </c>
      <c r="E168" s="41" t="s">
        <v>379</v>
      </c>
      <c r="F168" s="43">
        <v>6572626</v>
      </c>
    </row>
    <row r="169" spans="1:6" ht="22.5">
      <c r="A169" s="19" t="s">
        <v>187</v>
      </c>
      <c r="B169" s="6" t="s">
        <v>280</v>
      </c>
      <c r="C169" s="41"/>
      <c r="D169" s="41"/>
      <c r="E169" s="41"/>
      <c r="F169" s="43">
        <f>F170</f>
        <v>1018500</v>
      </c>
    </row>
    <row r="170" spans="1:6" ht="16.5" customHeight="1">
      <c r="A170" s="7" t="s">
        <v>419</v>
      </c>
      <c r="B170" s="6" t="s">
        <v>280</v>
      </c>
      <c r="C170" s="41" t="s">
        <v>422</v>
      </c>
      <c r="D170" s="41" t="s">
        <v>388</v>
      </c>
      <c r="E170" s="41" t="s">
        <v>379</v>
      </c>
      <c r="F170" s="43">
        <v>1018500</v>
      </c>
    </row>
    <row r="171" spans="1:6" ht="16.5" customHeight="1">
      <c r="A171" s="24" t="s">
        <v>445</v>
      </c>
      <c r="B171" s="23" t="s">
        <v>247</v>
      </c>
      <c r="C171" s="41"/>
      <c r="D171" s="41"/>
      <c r="E171" s="41"/>
      <c r="F171" s="43">
        <f>F172</f>
        <v>381000</v>
      </c>
    </row>
    <row r="172" spans="1:6" ht="16.5" customHeight="1">
      <c r="A172" s="7" t="s">
        <v>419</v>
      </c>
      <c r="B172" s="23" t="s">
        <v>247</v>
      </c>
      <c r="C172" s="41" t="s">
        <v>422</v>
      </c>
      <c r="D172" s="41" t="s">
        <v>388</v>
      </c>
      <c r="E172" s="41" t="s">
        <v>379</v>
      </c>
      <c r="F172" s="43">
        <v>381000</v>
      </c>
    </row>
    <row r="173" spans="1:6" ht="22.5">
      <c r="A173" s="7" t="s">
        <v>27</v>
      </c>
      <c r="B173" s="6" t="s">
        <v>281</v>
      </c>
      <c r="C173" s="5"/>
      <c r="D173" s="5"/>
      <c r="E173" s="5"/>
      <c r="F173" s="2">
        <f>F174</f>
        <v>550000</v>
      </c>
    </row>
    <row r="174" spans="1:6" ht="22.5">
      <c r="A174" s="7" t="s">
        <v>238</v>
      </c>
      <c r="B174" s="6" t="s">
        <v>282</v>
      </c>
      <c r="C174" s="41"/>
      <c r="D174" s="41"/>
      <c r="E174" s="41"/>
      <c r="F174" s="43">
        <f>F175</f>
        <v>550000</v>
      </c>
    </row>
    <row r="175" spans="1:6" ht="22.5">
      <c r="A175" s="7" t="s">
        <v>596</v>
      </c>
      <c r="B175" s="6" t="s">
        <v>282</v>
      </c>
      <c r="C175" s="41" t="s">
        <v>595</v>
      </c>
      <c r="D175" s="41" t="s">
        <v>388</v>
      </c>
      <c r="E175" s="41" t="s">
        <v>379</v>
      </c>
      <c r="F175" s="43">
        <v>550000</v>
      </c>
    </row>
    <row r="176" spans="1:6" ht="12.75">
      <c r="A176" s="7" t="s">
        <v>487</v>
      </c>
      <c r="B176" s="6" t="s">
        <v>486</v>
      </c>
      <c r="C176" s="41"/>
      <c r="D176" s="41"/>
      <c r="E176" s="41"/>
      <c r="F176" s="43">
        <f>F177</f>
        <v>2812900</v>
      </c>
    </row>
    <row r="177" spans="1:6" ht="22.5">
      <c r="A177" s="7" t="s">
        <v>109</v>
      </c>
      <c r="B177" s="6" t="s">
        <v>476</v>
      </c>
      <c r="C177" s="41"/>
      <c r="D177" s="41"/>
      <c r="E177" s="41"/>
      <c r="F177" s="43">
        <f>F179+F178</f>
        <v>2812900</v>
      </c>
    </row>
    <row r="178" spans="1:6" ht="12.75">
      <c r="A178" s="7" t="s">
        <v>239</v>
      </c>
      <c r="B178" s="6" t="s">
        <v>476</v>
      </c>
      <c r="C178" s="41" t="s">
        <v>402</v>
      </c>
      <c r="D178" s="41" t="s">
        <v>388</v>
      </c>
      <c r="E178" s="41" t="s">
        <v>379</v>
      </c>
      <c r="F178" s="43">
        <v>41649</v>
      </c>
    </row>
    <row r="179" spans="1:6" ht="22.5">
      <c r="A179" s="7" t="s">
        <v>419</v>
      </c>
      <c r="B179" s="6" t="s">
        <v>476</v>
      </c>
      <c r="C179" s="41" t="s">
        <v>422</v>
      </c>
      <c r="D179" s="41" t="s">
        <v>388</v>
      </c>
      <c r="E179" s="41" t="s">
        <v>379</v>
      </c>
      <c r="F179" s="43">
        <v>2771251</v>
      </c>
    </row>
    <row r="180" spans="1:6" ht="22.5">
      <c r="A180" s="7" t="s">
        <v>266</v>
      </c>
      <c r="B180" s="3" t="s">
        <v>267</v>
      </c>
      <c r="C180" s="4"/>
      <c r="D180" s="4"/>
      <c r="E180" s="4"/>
      <c r="F180" s="2">
        <f>F193+F181+F204+F209</f>
        <v>50287327.08</v>
      </c>
    </row>
    <row r="181" spans="1:6" ht="29.25" customHeight="1">
      <c r="A181" s="21" t="s">
        <v>19</v>
      </c>
      <c r="B181" s="6" t="s">
        <v>283</v>
      </c>
      <c r="C181" s="4"/>
      <c r="D181" s="4"/>
      <c r="E181" s="4"/>
      <c r="F181" s="2">
        <f>F182</f>
        <v>10071400</v>
      </c>
    </row>
    <row r="182" spans="1:6" ht="12.75">
      <c r="A182" s="21" t="s">
        <v>192</v>
      </c>
      <c r="B182" s="6" t="s">
        <v>477</v>
      </c>
      <c r="C182" s="5"/>
      <c r="D182" s="5"/>
      <c r="E182" s="5"/>
      <c r="F182" s="2">
        <f>SUM(F183:F189)</f>
        <v>10071400</v>
      </c>
    </row>
    <row r="183" spans="1:6" ht="12.75">
      <c r="A183" s="8" t="s">
        <v>210</v>
      </c>
      <c r="B183" s="6" t="s">
        <v>477</v>
      </c>
      <c r="C183" s="41" t="s">
        <v>399</v>
      </c>
      <c r="D183" s="42">
        <v>10</v>
      </c>
      <c r="E183" s="5" t="s">
        <v>383</v>
      </c>
      <c r="F183" s="43">
        <v>6670008.65</v>
      </c>
    </row>
    <row r="184" spans="1:6" ht="22.5">
      <c r="A184" s="19" t="s">
        <v>400</v>
      </c>
      <c r="B184" s="6" t="s">
        <v>477</v>
      </c>
      <c r="C184" s="41" t="s">
        <v>401</v>
      </c>
      <c r="D184" s="42">
        <v>10</v>
      </c>
      <c r="E184" s="5" t="s">
        <v>383</v>
      </c>
      <c r="F184" s="43">
        <v>1465</v>
      </c>
    </row>
    <row r="185" spans="1:6" ht="22.5">
      <c r="A185" s="8" t="s">
        <v>211</v>
      </c>
      <c r="B185" s="6" t="s">
        <v>477</v>
      </c>
      <c r="C185" s="41" t="s">
        <v>208</v>
      </c>
      <c r="D185" s="42">
        <v>10</v>
      </c>
      <c r="E185" s="5" t="s">
        <v>383</v>
      </c>
      <c r="F185" s="43">
        <v>1965824.88</v>
      </c>
    </row>
    <row r="186" spans="1:6" ht="12.75">
      <c r="A186" s="19" t="s">
        <v>427</v>
      </c>
      <c r="B186" s="6" t="s">
        <v>477</v>
      </c>
      <c r="C186" s="41" t="s">
        <v>426</v>
      </c>
      <c r="D186" s="42">
        <v>10</v>
      </c>
      <c r="E186" s="5" t="s">
        <v>383</v>
      </c>
      <c r="F186" s="43">
        <v>418744.67</v>
      </c>
    </row>
    <row r="187" spans="1:6" ht="12.75">
      <c r="A187" s="19" t="s">
        <v>239</v>
      </c>
      <c r="B187" s="6" t="s">
        <v>477</v>
      </c>
      <c r="C187" s="41" t="s">
        <v>402</v>
      </c>
      <c r="D187" s="42">
        <v>10</v>
      </c>
      <c r="E187" s="5" t="s">
        <v>383</v>
      </c>
      <c r="F187" s="43">
        <v>1010128.18</v>
      </c>
    </row>
    <row r="188" spans="1:6" ht="12.75">
      <c r="A188" s="19" t="s">
        <v>352</v>
      </c>
      <c r="B188" s="6" t="s">
        <v>477</v>
      </c>
      <c r="C188" s="41" t="s">
        <v>405</v>
      </c>
      <c r="D188" s="42">
        <v>10</v>
      </c>
      <c r="E188" s="5" t="s">
        <v>383</v>
      </c>
      <c r="F188" s="43">
        <v>2900</v>
      </c>
    </row>
    <row r="189" spans="1:6" ht="12.75">
      <c r="A189" s="19" t="s">
        <v>549</v>
      </c>
      <c r="B189" s="6" t="s">
        <v>477</v>
      </c>
      <c r="C189" s="41" t="s">
        <v>548</v>
      </c>
      <c r="D189" s="42">
        <v>10</v>
      </c>
      <c r="E189" s="5" t="s">
        <v>383</v>
      </c>
      <c r="F189" s="43">
        <v>2328.62</v>
      </c>
    </row>
    <row r="190" spans="1:6" ht="12.75">
      <c r="A190" s="7" t="s">
        <v>269</v>
      </c>
      <c r="B190" s="3" t="s">
        <v>478</v>
      </c>
      <c r="C190" s="5"/>
      <c r="D190" s="5"/>
      <c r="E190" s="5"/>
      <c r="F190" s="2">
        <f>SUM(F191:F192)</f>
        <v>27230620</v>
      </c>
    </row>
    <row r="191" spans="1:6" ht="22.5">
      <c r="A191" s="7" t="s">
        <v>324</v>
      </c>
      <c r="B191" s="3" t="s">
        <v>478</v>
      </c>
      <c r="C191" s="5" t="s">
        <v>411</v>
      </c>
      <c r="D191" s="5" t="s">
        <v>388</v>
      </c>
      <c r="E191" s="5" t="s">
        <v>377</v>
      </c>
      <c r="F191" s="2">
        <v>26107420</v>
      </c>
    </row>
    <row r="192" spans="1:6" ht="12.75">
      <c r="A192" s="19" t="s">
        <v>168</v>
      </c>
      <c r="B192" s="3" t="s">
        <v>478</v>
      </c>
      <c r="C192" s="5" t="s">
        <v>412</v>
      </c>
      <c r="D192" s="5" t="s">
        <v>388</v>
      </c>
      <c r="E192" s="5" t="s">
        <v>377</v>
      </c>
      <c r="F192" s="2">
        <v>1123200</v>
      </c>
    </row>
    <row r="193" spans="1:6" ht="45">
      <c r="A193" s="51" t="s">
        <v>101</v>
      </c>
      <c r="B193" s="3" t="s">
        <v>268</v>
      </c>
      <c r="C193" s="4"/>
      <c r="D193" s="4"/>
      <c r="E193" s="4"/>
      <c r="F193" s="2">
        <f>F194+F190+F199</f>
        <v>33952520</v>
      </c>
    </row>
    <row r="194" spans="1:6" ht="22.5">
      <c r="A194" s="19" t="s">
        <v>393</v>
      </c>
      <c r="B194" s="6" t="s">
        <v>479</v>
      </c>
      <c r="C194" s="41"/>
      <c r="D194" s="41"/>
      <c r="E194" s="41"/>
      <c r="F194" s="43">
        <f>SUM(F195:F198)</f>
        <v>2994900.0000000005</v>
      </c>
    </row>
    <row r="195" spans="1:6" ht="12.75">
      <c r="A195" s="8" t="s">
        <v>210</v>
      </c>
      <c r="B195" s="6" t="s">
        <v>479</v>
      </c>
      <c r="C195" s="41" t="s">
        <v>399</v>
      </c>
      <c r="D195" s="5" t="s">
        <v>388</v>
      </c>
      <c r="E195" s="5" t="s">
        <v>383</v>
      </c>
      <c r="F195" s="43">
        <v>2188742.66</v>
      </c>
    </row>
    <row r="196" spans="1:6" ht="22.5">
      <c r="A196" s="8" t="s">
        <v>211</v>
      </c>
      <c r="B196" s="6" t="s">
        <v>479</v>
      </c>
      <c r="C196" s="41" t="s">
        <v>208</v>
      </c>
      <c r="D196" s="5" t="s">
        <v>388</v>
      </c>
      <c r="E196" s="5" t="s">
        <v>383</v>
      </c>
      <c r="F196" s="43">
        <v>742434.89</v>
      </c>
    </row>
    <row r="197" spans="1:6" ht="12.75">
      <c r="A197" s="19" t="s">
        <v>427</v>
      </c>
      <c r="B197" s="6" t="s">
        <v>479</v>
      </c>
      <c r="C197" s="41" t="s">
        <v>426</v>
      </c>
      <c r="D197" s="5" t="s">
        <v>388</v>
      </c>
      <c r="E197" s="5" t="s">
        <v>383</v>
      </c>
      <c r="F197" s="43">
        <v>51279.87</v>
      </c>
    </row>
    <row r="198" spans="1:6" ht="12.75">
      <c r="A198" s="19" t="s">
        <v>239</v>
      </c>
      <c r="B198" s="6" t="s">
        <v>479</v>
      </c>
      <c r="C198" s="41" t="s">
        <v>402</v>
      </c>
      <c r="D198" s="5" t="s">
        <v>388</v>
      </c>
      <c r="E198" s="5" t="s">
        <v>383</v>
      </c>
      <c r="F198" s="43">
        <v>12442.58</v>
      </c>
    </row>
    <row r="199" spans="1:6" ht="12.75">
      <c r="A199" s="19" t="s">
        <v>420</v>
      </c>
      <c r="B199" s="3" t="s">
        <v>480</v>
      </c>
      <c r="C199" s="5"/>
      <c r="D199" s="5"/>
      <c r="E199" s="5"/>
      <c r="F199" s="2">
        <f>F200+F201+F202+F203</f>
        <v>3727000</v>
      </c>
    </row>
    <row r="200" spans="1:6" ht="12.75">
      <c r="A200" s="8" t="s">
        <v>210</v>
      </c>
      <c r="B200" s="3" t="s">
        <v>480</v>
      </c>
      <c r="C200" s="5" t="s">
        <v>399</v>
      </c>
      <c r="D200" s="5" t="s">
        <v>388</v>
      </c>
      <c r="E200" s="5" t="s">
        <v>383</v>
      </c>
      <c r="F200" s="2">
        <v>2476673.08</v>
      </c>
    </row>
    <row r="201" spans="1:6" ht="22.5">
      <c r="A201" s="8" t="s">
        <v>211</v>
      </c>
      <c r="B201" s="3" t="s">
        <v>480</v>
      </c>
      <c r="C201" s="5" t="s">
        <v>208</v>
      </c>
      <c r="D201" s="5" t="s">
        <v>388</v>
      </c>
      <c r="E201" s="5" t="s">
        <v>383</v>
      </c>
      <c r="F201" s="2">
        <v>781992.77</v>
      </c>
    </row>
    <row r="202" spans="1:6" ht="12.75">
      <c r="A202" s="19" t="s">
        <v>427</v>
      </c>
      <c r="B202" s="3" t="s">
        <v>480</v>
      </c>
      <c r="C202" s="5" t="s">
        <v>426</v>
      </c>
      <c r="D202" s="5" t="s">
        <v>388</v>
      </c>
      <c r="E202" s="5" t="s">
        <v>383</v>
      </c>
      <c r="F202" s="2">
        <v>145422.71</v>
      </c>
    </row>
    <row r="203" spans="1:6" ht="12.75">
      <c r="A203" s="19" t="s">
        <v>239</v>
      </c>
      <c r="B203" s="3" t="s">
        <v>480</v>
      </c>
      <c r="C203" s="5" t="s">
        <v>402</v>
      </c>
      <c r="D203" s="5" t="s">
        <v>388</v>
      </c>
      <c r="E203" s="5" t="s">
        <v>383</v>
      </c>
      <c r="F203" s="2">
        <v>322911.44</v>
      </c>
    </row>
    <row r="204" spans="1:6" ht="12.75">
      <c r="A204" s="48" t="s">
        <v>18</v>
      </c>
      <c r="B204" s="6" t="s">
        <v>284</v>
      </c>
      <c r="C204" s="5"/>
      <c r="D204" s="5"/>
      <c r="E204" s="5"/>
      <c r="F204" s="2">
        <f>SUM(F205:F208)</f>
        <v>5984651.08</v>
      </c>
    </row>
    <row r="205" spans="1:6" ht="12.75">
      <c r="A205" s="8" t="s">
        <v>210</v>
      </c>
      <c r="B205" s="3" t="s">
        <v>284</v>
      </c>
      <c r="C205" s="5" t="s">
        <v>399</v>
      </c>
      <c r="D205" s="5" t="s">
        <v>388</v>
      </c>
      <c r="E205" s="56" t="s">
        <v>383</v>
      </c>
      <c r="F205" s="2">
        <v>3856388.35</v>
      </c>
    </row>
    <row r="206" spans="1:6" ht="22.5">
      <c r="A206" s="8" t="s">
        <v>400</v>
      </c>
      <c r="B206" s="3" t="s">
        <v>284</v>
      </c>
      <c r="C206" s="5" t="s">
        <v>401</v>
      </c>
      <c r="D206" s="5" t="s">
        <v>388</v>
      </c>
      <c r="E206" s="56" t="s">
        <v>383</v>
      </c>
      <c r="F206" s="2">
        <v>1897.5</v>
      </c>
    </row>
    <row r="207" spans="1:6" ht="22.5">
      <c r="A207" s="8" t="s">
        <v>211</v>
      </c>
      <c r="B207" s="3" t="s">
        <v>284</v>
      </c>
      <c r="C207" s="5" t="s">
        <v>208</v>
      </c>
      <c r="D207" s="5" t="s">
        <v>388</v>
      </c>
      <c r="E207" s="56" t="s">
        <v>383</v>
      </c>
      <c r="F207" s="2">
        <v>1114833.56</v>
      </c>
    </row>
    <row r="208" spans="1:6" ht="12.75">
      <c r="A208" s="19" t="s">
        <v>239</v>
      </c>
      <c r="B208" s="3" t="s">
        <v>284</v>
      </c>
      <c r="C208" s="5" t="s">
        <v>402</v>
      </c>
      <c r="D208" s="5" t="s">
        <v>388</v>
      </c>
      <c r="E208" s="56" t="s">
        <v>383</v>
      </c>
      <c r="F208" s="2">
        <v>1011531.67</v>
      </c>
    </row>
    <row r="209" spans="1:6" ht="12.75">
      <c r="A209" s="21" t="s">
        <v>17</v>
      </c>
      <c r="B209" s="6" t="s">
        <v>285</v>
      </c>
      <c r="C209" s="5"/>
      <c r="D209" s="5"/>
      <c r="E209" s="5"/>
      <c r="F209" s="2">
        <f>F210+F211</f>
        <v>278756</v>
      </c>
    </row>
    <row r="210" spans="1:6" ht="12.75">
      <c r="A210" s="20" t="s">
        <v>406</v>
      </c>
      <c r="B210" s="6" t="s">
        <v>286</v>
      </c>
      <c r="C210" s="5" t="s">
        <v>403</v>
      </c>
      <c r="D210" s="5" t="s">
        <v>388</v>
      </c>
      <c r="E210" s="5" t="s">
        <v>383</v>
      </c>
      <c r="F210" s="2">
        <v>275984</v>
      </c>
    </row>
    <row r="211" spans="1:6" ht="12.75">
      <c r="A211" s="7" t="s">
        <v>352</v>
      </c>
      <c r="B211" s="6" t="s">
        <v>286</v>
      </c>
      <c r="C211" s="5" t="s">
        <v>405</v>
      </c>
      <c r="D211" s="5" t="s">
        <v>388</v>
      </c>
      <c r="E211" s="5" t="s">
        <v>383</v>
      </c>
      <c r="F211" s="2">
        <v>2772</v>
      </c>
    </row>
    <row r="212" spans="1:6" ht="17.25" customHeight="1">
      <c r="A212" s="7" t="s">
        <v>255</v>
      </c>
      <c r="B212" s="3" t="s">
        <v>256</v>
      </c>
      <c r="C212" s="4"/>
      <c r="D212" s="4"/>
      <c r="E212" s="4"/>
      <c r="F212" s="2">
        <f>F213+F216</f>
        <v>188170</v>
      </c>
    </row>
    <row r="213" spans="1:6" ht="12.75">
      <c r="A213" s="19" t="s">
        <v>15</v>
      </c>
      <c r="B213" s="3" t="s">
        <v>259</v>
      </c>
      <c r="C213" s="5"/>
      <c r="D213" s="5"/>
      <c r="E213" s="5"/>
      <c r="F213" s="2">
        <f>F214</f>
        <v>13170</v>
      </c>
    </row>
    <row r="214" spans="1:6" ht="12.75">
      <c r="A214" s="21" t="s">
        <v>96</v>
      </c>
      <c r="B214" s="3" t="s">
        <v>257</v>
      </c>
      <c r="C214" s="5"/>
      <c r="D214" s="5"/>
      <c r="E214" s="5"/>
      <c r="F214" s="2">
        <f>F215</f>
        <v>13170</v>
      </c>
    </row>
    <row r="215" spans="1:6" ht="12.75">
      <c r="A215" s="19" t="s">
        <v>239</v>
      </c>
      <c r="B215" s="3" t="s">
        <v>257</v>
      </c>
      <c r="C215" s="5" t="s">
        <v>402</v>
      </c>
      <c r="D215" s="5" t="s">
        <v>388</v>
      </c>
      <c r="E215" s="5" t="s">
        <v>383</v>
      </c>
      <c r="F215" s="2">
        <v>13170</v>
      </c>
    </row>
    <row r="216" spans="1:6" ht="12.75">
      <c r="A216" s="19" t="s">
        <v>16</v>
      </c>
      <c r="B216" s="3" t="s">
        <v>639</v>
      </c>
      <c r="C216" s="5"/>
      <c r="D216" s="5"/>
      <c r="E216" s="5"/>
      <c r="F216" s="2">
        <f>F217+F219</f>
        <v>175000</v>
      </c>
    </row>
    <row r="217" spans="1:6" ht="12.75">
      <c r="A217" s="7" t="s">
        <v>157</v>
      </c>
      <c r="B217" s="3" t="s">
        <v>258</v>
      </c>
      <c r="C217" s="4"/>
      <c r="D217" s="4"/>
      <c r="E217" s="4"/>
      <c r="F217" s="2">
        <f>F218</f>
        <v>145000</v>
      </c>
    </row>
    <row r="218" spans="1:6" ht="12.75">
      <c r="A218" s="19" t="s">
        <v>350</v>
      </c>
      <c r="B218" s="3" t="s">
        <v>258</v>
      </c>
      <c r="C218" s="5" t="s">
        <v>412</v>
      </c>
      <c r="D218" s="5" t="s">
        <v>388</v>
      </c>
      <c r="E218" s="5" t="s">
        <v>383</v>
      </c>
      <c r="F218" s="2">
        <v>145000</v>
      </c>
    </row>
    <row r="219" spans="1:6" ht="22.5">
      <c r="A219" s="19" t="s">
        <v>640</v>
      </c>
      <c r="B219" s="3" t="s">
        <v>638</v>
      </c>
      <c r="C219" s="5"/>
      <c r="D219" s="5"/>
      <c r="E219" s="5"/>
      <c r="F219" s="2">
        <f>F220</f>
        <v>30000</v>
      </c>
    </row>
    <row r="220" spans="1:6" ht="12.75">
      <c r="A220" s="19" t="s">
        <v>350</v>
      </c>
      <c r="B220" s="3" t="s">
        <v>638</v>
      </c>
      <c r="C220" s="5" t="s">
        <v>412</v>
      </c>
      <c r="D220" s="5" t="s">
        <v>385</v>
      </c>
      <c r="E220" s="5" t="s">
        <v>376</v>
      </c>
      <c r="F220" s="2">
        <v>30000</v>
      </c>
    </row>
    <row r="221" spans="1:6" ht="22.5">
      <c r="A221" s="57" t="s">
        <v>300</v>
      </c>
      <c r="B221" s="18" t="s">
        <v>85</v>
      </c>
      <c r="C221" s="5"/>
      <c r="D221" s="5"/>
      <c r="E221" s="5"/>
      <c r="F221" s="16">
        <f>F222</f>
        <v>25728543.24</v>
      </c>
    </row>
    <row r="222" spans="1:6" ht="12.75">
      <c r="A222" s="50" t="s">
        <v>488</v>
      </c>
      <c r="B222" s="3" t="s">
        <v>481</v>
      </c>
      <c r="C222" s="5"/>
      <c r="D222" s="5"/>
      <c r="E222" s="5"/>
      <c r="F222" s="2">
        <f>F223</f>
        <v>25728543.24</v>
      </c>
    </row>
    <row r="223" spans="1:6" ht="12.75">
      <c r="A223" s="50" t="s">
        <v>482</v>
      </c>
      <c r="B223" s="3" t="s">
        <v>483</v>
      </c>
      <c r="C223" s="5"/>
      <c r="D223" s="5"/>
      <c r="E223" s="5"/>
      <c r="F223" s="2">
        <f>F224</f>
        <v>25728543.24</v>
      </c>
    </row>
    <row r="224" spans="1:6" ht="12.75">
      <c r="A224" s="24" t="s">
        <v>13</v>
      </c>
      <c r="B224" s="3" t="s">
        <v>483</v>
      </c>
      <c r="C224" s="5" t="s">
        <v>2</v>
      </c>
      <c r="D224" s="5" t="s">
        <v>382</v>
      </c>
      <c r="E224" s="5" t="s">
        <v>379</v>
      </c>
      <c r="F224" s="2">
        <v>25728543.24</v>
      </c>
    </row>
    <row r="225" spans="1:7" ht="22.5">
      <c r="A225" s="17" t="s">
        <v>298</v>
      </c>
      <c r="B225" s="18" t="s">
        <v>63</v>
      </c>
      <c r="C225" s="4"/>
      <c r="D225" s="4"/>
      <c r="E225" s="4"/>
      <c r="F225" s="16">
        <f>F226+F240+F254+F277+F281+F326+F341</f>
        <v>746152861.4500002</v>
      </c>
      <c r="G225" s="80"/>
    </row>
    <row r="226" spans="1:7" ht="22.5">
      <c r="A226" s="7" t="s">
        <v>125</v>
      </c>
      <c r="B226" s="3" t="s">
        <v>94</v>
      </c>
      <c r="C226" s="4"/>
      <c r="D226" s="4"/>
      <c r="E226" s="4"/>
      <c r="F226" s="2">
        <f>F227+F236</f>
        <v>591997.49</v>
      </c>
      <c r="G226" s="80"/>
    </row>
    <row r="227" spans="1:6" ht="12.75">
      <c r="A227" s="21" t="s">
        <v>15</v>
      </c>
      <c r="B227" s="3" t="s">
        <v>95</v>
      </c>
      <c r="C227" s="4"/>
      <c r="D227" s="4"/>
      <c r="E227" s="4"/>
      <c r="F227" s="2">
        <f>F232+F228</f>
        <v>485810.13</v>
      </c>
    </row>
    <row r="228" spans="1:6" ht="12.75">
      <c r="A228" s="19" t="s">
        <v>20</v>
      </c>
      <c r="B228" s="3" t="s">
        <v>541</v>
      </c>
      <c r="C228" s="4"/>
      <c r="D228" s="4"/>
      <c r="E228" s="4"/>
      <c r="F228" s="2">
        <f>SUM(F229:F231)</f>
        <v>65981</v>
      </c>
    </row>
    <row r="229" spans="1:6" ht="12.75">
      <c r="A229" s="21" t="s">
        <v>239</v>
      </c>
      <c r="B229" s="3" t="s">
        <v>541</v>
      </c>
      <c r="C229" s="42">
        <v>244</v>
      </c>
      <c r="D229" s="5" t="s">
        <v>386</v>
      </c>
      <c r="E229" s="5" t="s">
        <v>376</v>
      </c>
      <c r="F229" s="2">
        <v>30000</v>
      </c>
    </row>
    <row r="230" spans="1:6" ht="22.5">
      <c r="A230" s="19" t="s">
        <v>400</v>
      </c>
      <c r="B230" s="3" t="s">
        <v>541</v>
      </c>
      <c r="C230" s="42">
        <v>112</v>
      </c>
      <c r="D230" s="5" t="s">
        <v>386</v>
      </c>
      <c r="E230" s="5" t="s">
        <v>377</v>
      </c>
      <c r="F230" s="2">
        <v>22405</v>
      </c>
    </row>
    <row r="231" spans="1:6" ht="12.75">
      <c r="A231" s="21" t="s">
        <v>239</v>
      </c>
      <c r="B231" s="3" t="s">
        <v>541</v>
      </c>
      <c r="C231" s="42">
        <v>244</v>
      </c>
      <c r="D231" s="5" t="s">
        <v>386</v>
      </c>
      <c r="E231" s="5" t="s">
        <v>387</v>
      </c>
      <c r="F231" s="2">
        <v>13576</v>
      </c>
    </row>
    <row r="232" spans="1:6" ht="12.75">
      <c r="A232" s="21" t="s">
        <v>96</v>
      </c>
      <c r="B232" s="3" t="s">
        <v>86</v>
      </c>
      <c r="C232" s="4"/>
      <c r="D232" s="4"/>
      <c r="E232" s="4"/>
      <c r="F232" s="2">
        <f>F233+F235+F234</f>
        <v>419829.13</v>
      </c>
    </row>
    <row r="233" spans="1:6" ht="12.75">
      <c r="A233" s="21" t="s">
        <v>239</v>
      </c>
      <c r="B233" s="3" t="s">
        <v>86</v>
      </c>
      <c r="C233" s="42">
        <v>244</v>
      </c>
      <c r="D233" s="5" t="s">
        <v>386</v>
      </c>
      <c r="E233" s="5" t="s">
        <v>387</v>
      </c>
      <c r="F233" s="2">
        <v>225580.13</v>
      </c>
    </row>
    <row r="234" spans="1:6" ht="22.5">
      <c r="A234" s="21" t="s">
        <v>171</v>
      </c>
      <c r="B234" s="3" t="s">
        <v>86</v>
      </c>
      <c r="C234" s="42">
        <v>321</v>
      </c>
      <c r="D234" s="5" t="s">
        <v>386</v>
      </c>
      <c r="E234" s="5" t="s">
        <v>387</v>
      </c>
      <c r="F234" s="2">
        <v>86205</v>
      </c>
    </row>
    <row r="235" spans="1:6" ht="12.75">
      <c r="A235" s="21" t="s">
        <v>409</v>
      </c>
      <c r="B235" s="3" t="s">
        <v>86</v>
      </c>
      <c r="C235" s="42">
        <v>350</v>
      </c>
      <c r="D235" s="5" t="s">
        <v>386</v>
      </c>
      <c r="E235" s="5" t="s">
        <v>387</v>
      </c>
      <c r="F235" s="2">
        <v>108044</v>
      </c>
    </row>
    <row r="236" spans="1:6" ht="12.75">
      <c r="A236" s="19" t="s">
        <v>16</v>
      </c>
      <c r="B236" s="3" t="s">
        <v>666</v>
      </c>
      <c r="C236" s="42"/>
      <c r="D236" s="5"/>
      <c r="E236" s="5"/>
      <c r="F236" s="2">
        <f>F237</f>
        <v>106187.36</v>
      </c>
    </row>
    <row r="237" spans="1:6" ht="12.75">
      <c r="A237" s="19" t="s">
        <v>20</v>
      </c>
      <c r="B237" s="3" t="s">
        <v>542</v>
      </c>
      <c r="C237" s="42"/>
      <c r="D237" s="5"/>
      <c r="E237" s="5"/>
      <c r="F237" s="2">
        <f>F239+F238</f>
        <v>106187.36</v>
      </c>
    </row>
    <row r="238" spans="1:6" ht="12.75">
      <c r="A238" s="19" t="s">
        <v>350</v>
      </c>
      <c r="B238" s="3" t="s">
        <v>542</v>
      </c>
      <c r="C238" s="42">
        <v>612</v>
      </c>
      <c r="D238" s="5" t="s">
        <v>386</v>
      </c>
      <c r="E238" s="5" t="s">
        <v>377</v>
      </c>
      <c r="F238" s="2">
        <v>57578.36</v>
      </c>
    </row>
    <row r="239" spans="1:6" ht="12.75">
      <c r="A239" s="19" t="s">
        <v>350</v>
      </c>
      <c r="B239" s="3" t="s">
        <v>542</v>
      </c>
      <c r="C239" s="42">
        <v>612</v>
      </c>
      <c r="D239" s="5" t="s">
        <v>386</v>
      </c>
      <c r="E239" s="5" t="s">
        <v>387</v>
      </c>
      <c r="F239" s="2">
        <v>48609</v>
      </c>
    </row>
    <row r="240" spans="1:6" ht="12.75">
      <c r="A240" s="7" t="s">
        <v>126</v>
      </c>
      <c r="B240" s="3" t="s">
        <v>123</v>
      </c>
      <c r="C240" s="4"/>
      <c r="D240" s="4"/>
      <c r="E240" s="4"/>
      <c r="F240" s="2">
        <f>F242+F241+F247</f>
        <v>2937649.09</v>
      </c>
    </row>
    <row r="241" spans="1:6" ht="22.5">
      <c r="A241" s="58" t="s">
        <v>19</v>
      </c>
      <c r="B241" s="59" t="s">
        <v>228</v>
      </c>
      <c r="C241" s="60"/>
      <c r="D241" s="60"/>
      <c r="E241" s="60"/>
      <c r="F241" s="2">
        <f>F250</f>
        <v>208095.5</v>
      </c>
    </row>
    <row r="242" spans="1:6" ht="12.75">
      <c r="A242" s="61" t="s">
        <v>15</v>
      </c>
      <c r="B242" s="62" t="s">
        <v>122</v>
      </c>
      <c r="C242" s="60"/>
      <c r="D242" s="60"/>
      <c r="E242" s="60"/>
      <c r="F242" s="2">
        <f>F243+F245</f>
        <v>2627233.59</v>
      </c>
    </row>
    <row r="243" spans="1:6" ht="22.5">
      <c r="A243" s="63" t="s">
        <v>663</v>
      </c>
      <c r="B243" s="62" t="s">
        <v>662</v>
      </c>
      <c r="C243" s="42"/>
      <c r="D243" s="5"/>
      <c r="E243" s="5"/>
      <c r="F243" s="2">
        <f>F244</f>
        <v>2469219.59</v>
      </c>
    </row>
    <row r="244" spans="1:6" ht="12.75">
      <c r="A244" s="7" t="s">
        <v>239</v>
      </c>
      <c r="B244" s="62" t="s">
        <v>662</v>
      </c>
      <c r="C244" s="42">
        <v>244</v>
      </c>
      <c r="D244" s="5" t="s">
        <v>386</v>
      </c>
      <c r="E244" s="5" t="s">
        <v>377</v>
      </c>
      <c r="F244" s="2">
        <v>2469219.59</v>
      </c>
    </row>
    <row r="245" spans="1:6" ht="12.75">
      <c r="A245" s="19" t="s">
        <v>20</v>
      </c>
      <c r="B245" s="3" t="s">
        <v>543</v>
      </c>
      <c r="C245" s="60"/>
      <c r="D245" s="60"/>
      <c r="E245" s="60"/>
      <c r="F245" s="2">
        <f>F246</f>
        <v>158014</v>
      </c>
    </row>
    <row r="246" spans="1:6" ht="12.75">
      <c r="A246" s="21" t="s">
        <v>239</v>
      </c>
      <c r="B246" s="3" t="s">
        <v>543</v>
      </c>
      <c r="C246" s="42">
        <v>244</v>
      </c>
      <c r="D246" s="5" t="s">
        <v>386</v>
      </c>
      <c r="E246" s="5" t="s">
        <v>387</v>
      </c>
      <c r="F246" s="2">
        <v>158014</v>
      </c>
    </row>
    <row r="247" spans="1:6" ht="12.75">
      <c r="A247" s="19" t="s">
        <v>16</v>
      </c>
      <c r="B247" s="3" t="s">
        <v>665</v>
      </c>
      <c r="C247" s="42"/>
      <c r="D247" s="5"/>
      <c r="E247" s="5"/>
      <c r="F247" s="2">
        <f>F248</f>
        <v>102320</v>
      </c>
    </row>
    <row r="248" spans="1:6" ht="12.75">
      <c r="A248" s="19" t="s">
        <v>20</v>
      </c>
      <c r="B248" s="3" t="s">
        <v>664</v>
      </c>
      <c r="C248" s="42"/>
      <c r="D248" s="5"/>
      <c r="E248" s="5"/>
      <c r="F248" s="2">
        <f>F249</f>
        <v>102320</v>
      </c>
    </row>
    <row r="249" spans="1:6" ht="12.75">
      <c r="A249" s="19" t="s">
        <v>350</v>
      </c>
      <c r="B249" s="3" t="s">
        <v>664</v>
      </c>
      <c r="C249" s="42">
        <v>612</v>
      </c>
      <c r="D249" s="5" t="s">
        <v>386</v>
      </c>
      <c r="E249" s="5" t="s">
        <v>377</v>
      </c>
      <c r="F249" s="2">
        <v>102320</v>
      </c>
    </row>
    <row r="250" spans="1:6" ht="12.75">
      <c r="A250" s="7" t="s">
        <v>489</v>
      </c>
      <c r="B250" s="3" t="s">
        <v>484</v>
      </c>
      <c r="C250" s="4"/>
      <c r="D250" s="4"/>
      <c r="E250" s="4"/>
      <c r="F250" s="2">
        <f>F251</f>
        <v>208095.5</v>
      </c>
    </row>
    <row r="251" spans="1:6" ht="21.75" customHeight="1">
      <c r="A251" s="7" t="s">
        <v>357</v>
      </c>
      <c r="B251" s="3" t="s">
        <v>485</v>
      </c>
      <c r="C251" s="42"/>
      <c r="D251" s="5"/>
      <c r="E251" s="5"/>
      <c r="F251" s="2">
        <f>F252+F253</f>
        <v>208095.5</v>
      </c>
    </row>
    <row r="252" spans="1:6" ht="14.25" customHeight="1">
      <c r="A252" s="21" t="s">
        <v>183</v>
      </c>
      <c r="B252" s="3" t="s">
        <v>485</v>
      </c>
      <c r="C252" s="42">
        <v>612</v>
      </c>
      <c r="D252" s="5" t="s">
        <v>386</v>
      </c>
      <c r="E252" s="5" t="s">
        <v>377</v>
      </c>
      <c r="F252" s="2">
        <v>124300</v>
      </c>
    </row>
    <row r="253" spans="1:6" ht="14.25" customHeight="1">
      <c r="A253" s="21" t="s">
        <v>183</v>
      </c>
      <c r="B253" s="3" t="s">
        <v>602</v>
      </c>
      <c r="C253" s="42">
        <v>612</v>
      </c>
      <c r="D253" s="5" t="s">
        <v>386</v>
      </c>
      <c r="E253" s="5" t="s">
        <v>377</v>
      </c>
      <c r="F253" s="2">
        <v>83795.5</v>
      </c>
    </row>
    <row r="254" spans="1:7" ht="22.5">
      <c r="A254" s="7" t="s">
        <v>344</v>
      </c>
      <c r="B254" s="3" t="s">
        <v>121</v>
      </c>
      <c r="C254" s="4"/>
      <c r="D254" s="4"/>
      <c r="E254" s="4"/>
      <c r="F254" s="2">
        <f>F255+F262+F265+F271</f>
        <v>33474289.51</v>
      </c>
      <c r="G254" s="80"/>
    </row>
    <row r="255" spans="1:7" ht="25.5" customHeight="1">
      <c r="A255" s="19" t="s">
        <v>19</v>
      </c>
      <c r="B255" s="41" t="s">
        <v>234</v>
      </c>
      <c r="C255" s="4"/>
      <c r="D255" s="4"/>
      <c r="E255" s="4"/>
      <c r="F255" s="2">
        <f>F256+F259</f>
        <v>15279319.49</v>
      </c>
      <c r="G255" s="80"/>
    </row>
    <row r="256" spans="1:6" ht="20.25" customHeight="1">
      <c r="A256" s="7" t="s">
        <v>233</v>
      </c>
      <c r="B256" s="3" t="s">
        <v>490</v>
      </c>
      <c r="C256" s="4"/>
      <c r="D256" s="4"/>
      <c r="E256" s="4"/>
      <c r="F256" s="2">
        <f>F257+F258</f>
        <v>7176300</v>
      </c>
    </row>
    <row r="257" spans="1:6" ht="20.25" customHeight="1">
      <c r="A257" s="7" t="s">
        <v>239</v>
      </c>
      <c r="B257" s="3" t="s">
        <v>490</v>
      </c>
      <c r="C257" s="41" t="s">
        <v>402</v>
      </c>
      <c r="D257" s="5" t="s">
        <v>386</v>
      </c>
      <c r="E257" s="5" t="s">
        <v>387</v>
      </c>
      <c r="F257" s="2">
        <v>5376300</v>
      </c>
    </row>
    <row r="258" spans="1:6" ht="14.25" customHeight="1">
      <c r="A258" s="19" t="s">
        <v>350</v>
      </c>
      <c r="B258" s="3" t="s">
        <v>490</v>
      </c>
      <c r="C258" s="41" t="s">
        <v>412</v>
      </c>
      <c r="D258" s="5" t="s">
        <v>386</v>
      </c>
      <c r="E258" s="5" t="s">
        <v>387</v>
      </c>
      <c r="F258" s="2">
        <v>1800000</v>
      </c>
    </row>
    <row r="259" spans="1:6" ht="21" customHeight="1">
      <c r="A259" s="58" t="s">
        <v>236</v>
      </c>
      <c r="B259" s="41" t="s">
        <v>633</v>
      </c>
      <c r="C259" s="42"/>
      <c r="D259" s="5"/>
      <c r="E259" s="5"/>
      <c r="F259" s="2">
        <f>F260+F261</f>
        <v>8103019.49</v>
      </c>
    </row>
    <row r="260" spans="1:6" ht="22.5">
      <c r="A260" s="58" t="s">
        <v>182</v>
      </c>
      <c r="B260" s="41" t="s">
        <v>633</v>
      </c>
      <c r="C260" s="42">
        <v>243</v>
      </c>
      <c r="D260" s="5" t="s">
        <v>386</v>
      </c>
      <c r="E260" s="5" t="s">
        <v>377</v>
      </c>
      <c r="F260" s="2">
        <v>8000120.92</v>
      </c>
    </row>
    <row r="261" spans="1:6" ht="12.75">
      <c r="A261" s="58" t="s">
        <v>239</v>
      </c>
      <c r="B261" s="41" t="s">
        <v>633</v>
      </c>
      <c r="C261" s="42">
        <v>244</v>
      </c>
      <c r="D261" s="5" t="s">
        <v>386</v>
      </c>
      <c r="E261" s="5" t="s">
        <v>377</v>
      </c>
      <c r="F261" s="2">
        <v>102898.57</v>
      </c>
    </row>
    <row r="262" spans="1:6" ht="12.75">
      <c r="A262" s="7" t="s">
        <v>492</v>
      </c>
      <c r="B262" s="3" t="s">
        <v>494</v>
      </c>
      <c r="C262" s="42"/>
      <c r="D262" s="5"/>
      <c r="E262" s="5"/>
      <c r="F262" s="2">
        <f>F263</f>
        <v>2755400</v>
      </c>
    </row>
    <row r="263" spans="1:6" ht="22.5">
      <c r="A263" s="58" t="s">
        <v>493</v>
      </c>
      <c r="B263" s="3" t="s">
        <v>547</v>
      </c>
      <c r="C263" s="4"/>
      <c r="D263" s="4"/>
      <c r="E263" s="4"/>
      <c r="F263" s="2">
        <f>F264</f>
        <v>2755400</v>
      </c>
    </row>
    <row r="264" spans="1:6" ht="12.75">
      <c r="A264" s="58" t="s">
        <v>239</v>
      </c>
      <c r="B264" s="3" t="s">
        <v>547</v>
      </c>
      <c r="C264" s="42">
        <v>244</v>
      </c>
      <c r="D264" s="5" t="s">
        <v>386</v>
      </c>
      <c r="E264" s="5" t="s">
        <v>377</v>
      </c>
      <c r="F264" s="2">
        <v>2755400</v>
      </c>
    </row>
    <row r="265" spans="1:6" ht="12.75">
      <c r="A265" s="21" t="s">
        <v>15</v>
      </c>
      <c r="B265" s="41" t="s">
        <v>120</v>
      </c>
      <c r="C265" s="42"/>
      <c r="D265" s="5"/>
      <c r="E265" s="5"/>
      <c r="F265" s="2">
        <f>F266+F268</f>
        <v>9254786.79</v>
      </c>
    </row>
    <row r="266" spans="1:6" ht="22.5">
      <c r="A266" s="58" t="s">
        <v>429</v>
      </c>
      <c r="B266" s="41" t="s">
        <v>491</v>
      </c>
      <c r="C266" s="4"/>
      <c r="D266" s="4"/>
      <c r="E266" s="4"/>
      <c r="F266" s="2">
        <f>F267</f>
        <v>670166</v>
      </c>
    </row>
    <row r="267" spans="1:6" ht="12.75">
      <c r="A267" s="7" t="s">
        <v>239</v>
      </c>
      <c r="B267" s="41" t="s">
        <v>491</v>
      </c>
      <c r="C267" s="42">
        <v>244</v>
      </c>
      <c r="D267" s="5" t="s">
        <v>386</v>
      </c>
      <c r="E267" s="5" t="s">
        <v>387</v>
      </c>
      <c r="F267" s="2">
        <v>670166</v>
      </c>
    </row>
    <row r="268" spans="1:6" ht="12.75">
      <c r="A268" s="58" t="s">
        <v>20</v>
      </c>
      <c r="B268" s="41" t="s">
        <v>124</v>
      </c>
      <c r="C268" s="4"/>
      <c r="D268" s="4"/>
      <c r="E268" s="4"/>
      <c r="F268" s="2">
        <f>F270+F269</f>
        <v>8584620.79</v>
      </c>
    </row>
    <row r="269" spans="1:6" ht="12.75">
      <c r="A269" s="58" t="s">
        <v>239</v>
      </c>
      <c r="B269" s="41" t="s">
        <v>124</v>
      </c>
      <c r="C269" s="5" t="s">
        <v>402</v>
      </c>
      <c r="D269" s="5" t="s">
        <v>386</v>
      </c>
      <c r="E269" s="5" t="s">
        <v>377</v>
      </c>
      <c r="F269" s="2">
        <v>7546204.38</v>
      </c>
    </row>
    <row r="270" spans="1:6" ht="12.75">
      <c r="A270" s="7" t="s">
        <v>239</v>
      </c>
      <c r="B270" s="41" t="s">
        <v>124</v>
      </c>
      <c r="C270" s="42">
        <v>244</v>
      </c>
      <c r="D270" s="5" t="s">
        <v>386</v>
      </c>
      <c r="E270" s="5" t="s">
        <v>387</v>
      </c>
      <c r="F270" s="2">
        <v>1038416.41</v>
      </c>
    </row>
    <row r="271" spans="1:6" ht="12.75">
      <c r="A271" s="7" t="s">
        <v>16</v>
      </c>
      <c r="B271" s="41" t="s">
        <v>546</v>
      </c>
      <c r="C271" s="42"/>
      <c r="D271" s="5"/>
      <c r="E271" s="5"/>
      <c r="F271" s="2">
        <f>F272+F275</f>
        <v>6184783.23</v>
      </c>
    </row>
    <row r="272" spans="1:6" ht="12.75">
      <c r="A272" s="7" t="s">
        <v>20</v>
      </c>
      <c r="B272" s="41" t="s">
        <v>544</v>
      </c>
      <c r="C272" s="42"/>
      <c r="D272" s="5"/>
      <c r="E272" s="5"/>
      <c r="F272" s="2">
        <f>F273+F274</f>
        <v>5890416.57</v>
      </c>
    </row>
    <row r="273" spans="1:6" ht="12.75">
      <c r="A273" s="7" t="s">
        <v>350</v>
      </c>
      <c r="B273" s="41" t="s">
        <v>544</v>
      </c>
      <c r="C273" s="42">
        <v>612</v>
      </c>
      <c r="D273" s="5" t="s">
        <v>386</v>
      </c>
      <c r="E273" s="5" t="s">
        <v>377</v>
      </c>
      <c r="F273" s="2">
        <v>3780735.32</v>
      </c>
    </row>
    <row r="274" spans="1:6" ht="12.75">
      <c r="A274" s="7" t="s">
        <v>350</v>
      </c>
      <c r="B274" s="41" t="s">
        <v>544</v>
      </c>
      <c r="C274" s="42">
        <v>612</v>
      </c>
      <c r="D274" s="5" t="s">
        <v>386</v>
      </c>
      <c r="E274" s="5" t="s">
        <v>387</v>
      </c>
      <c r="F274" s="2">
        <v>2109681.25</v>
      </c>
    </row>
    <row r="275" spans="1:6" ht="17.25" customHeight="1">
      <c r="A275" s="7" t="s">
        <v>545</v>
      </c>
      <c r="B275" s="41" t="s">
        <v>552</v>
      </c>
      <c r="C275" s="42"/>
      <c r="D275" s="5"/>
      <c r="E275" s="5"/>
      <c r="F275" s="2">
        <f>F276</f>
        <v>294366.66</v>
      </c>
    </row>
    <row r="276" spans="1:6" ht="12.75">
      <c r="A276" s="7" t="s">
        <v>350</v>
      </c>
      <c r="B276" s="41" t="s">
        <v>552</v>
      </c>
      <c r="C276" s="42">
        <v>612</v>
      </c>
      <c r="D276" s="5" t="s">
        <v>386</v>
      </c>
      <c r="E276" s="5" t="s">
        <v>387</v>
      </c>
      <c r="F276" s="2">
        <v>294366.66</v>
      </c>
    </row>
    <row r="277" spans="1:6" ht="22.5">
      <c r="A277" s="7" t="s">
        <v>345</v>
      </c>
      <c r="B277" s="3" t="s">
        <v>127</v>
      </c>
      <c r="C277" s="4"/>
      <c r="D277" s="4"/>
      <c r="E277" s="4"/>
      <c r="F277" s="2">
        <f>F278</f>
        <v>5511700</v>
      </c>
    </row>
    <row r="278" spans="1:6" ht="45">
      <c r="A278" s="40" t="s">
        <v>101</v>
      </c>
      <c r="B278" s="6" t="s">
        <v>131</v>
      </c>
      <c r="C278" s="4"/>
      <c r="D278" s="4"/>
      <c r="E278" s="4"/>
      <c r="F278" s="2">
        <f>F279</f>
        <v>5511700</v>
      </c>
    </row>
    <row r="279" spans="1:6" ht="22.5">
      <c r="A279" s="7" t="s">
        <v>425</v>
      </c>
      <c r="B279" s="6" t="s">
        <v>495</v>
      </c>
      <c r="C279" s="42"/>
      <c r="D279" s="5"/>
      <c r="E279" s="5"/>
      <c r="F279" s="2">
        <f>F280</f>
        <v>5511700</v>
      </c>
    </row>
    <row r="280" spans="1:6" ht="15" customHeight="1">
      <c r="A280" s="7" t="s">
        <v>419</v>
      </c>
      <c r="B280" s="6" t="s">
        <v>495</v>
      </c>
      <c r="C280" s="5" t="s">
        <v>422</v>
      </c>
      <c r="D280" s="5" t="s">
        <v>388</v>
      </c>
      <c r="E280" s="5" t="s">
        <v>381</v>
      </c>
      <c r="F280" s="2">
        <v>5511700</v>
      </c>
    </row>
    <row r="281" spans="1:6" ht="12.75">
      <c r="A281" s="7" t="s">
        <v>132</v>
      </c>
      <c r="B281" s="6" t="s">
        <v>130</v>
      </c>
      <c r="C281" s="5"/>
      <c r="D281" s="5"/>
      <c r="E281" s="5"/>
      <c r="F281" s="2">
        <f>F282+F284+F289+F300+F308+F297</f>
        <v>668384803.9300001</v>
      </c>
    </row>
    <row r="282" spans="1:6" ht="45">
      <c r="A282" s="64" t="s">
        <v>670</v>
      </c>
      <c r="B282" s="6" t="s">
        <v>667</v>
      </c>
      <c r="C282" s="5"/>
      <c r="D282" s="5"/>
      <c r="E282" s="5"/>
      <c r="F282" s="2">
        <f>F283</f>
        <v>100000</v>
      </c>
    </row>
    <row r="283" spans="1:6" ht="12.75">
      <c r="A283" s="7" t="s">
        <v>669</v>
      </c>
      <c r="B283" s="6" t="s">
        <v>667</v>
      </c>
      <c r="C283" s="5" t="s">
        <v>668</v>
      </c>
      <c r="D283" s="5" t="s">
        <v>386</v>
      </c>
      <c r="E283" s="5" t="s">
        <v>377</v>
      </c>
      <c r="F283" s="2">
        <v>100000</v>
      </c>
    </row>
    <row r="284" spans="1:6" ht="45">
      <c r="A284" s="64" t="s">
        <v>661</v>
      </c>
      <c r="B284" s="6" t="s">
        <v>671</v>
      </c>
      <c r="C284" s="5"/>
      <c r="D284" s="5"/>
      <c r="E284" s="5"/>
      <c r="F284" s="2">
        <f>SUM(F285:F288)</f>
        <v>2752990</v>
      </c>
    </row>
    <row r="285" spans="1:6" ht="12.75">
      <c r="A285" s="8" t="s">
        <v>366</v>
      </c>
      <c r="B285" s="6" t="s">
        <v>671</v>
      </c>
      <c r="C285" s="5" t="s">
        <v>415</v>
      </c>
      <c r="D285" s="5" t="s">
        <v>386</v>
      </c>
      <c r="E285" s="5" t="s">
        <v>377</v>
      </c>
      <c r="F285" s="2">
        <v>1124794.24</v>
      </c>
    </row>
    <row r="286" spans="1:6" ht="12.75">
      <c r="A286" s="8" t="s">
        <v>366</v>
      </c>
      <c r="B286" s="6" t="s">
        <v>671</v>
      </c>
      <c r="C286" s="5" t="s">
        <v>415</v>
      </c>
      <c r="D286" s="5" t="s">
        <v>386</v>
      </c>
      <c r="E286" s="5" t="s">
        <v>379</v>
      </c>
      <c r="F286" s="2">
        <v>655147.01</v>
      </c>
    </row>
    <row r="287" spans="1:6" ht="22.5">
      <c r="A287" s="8" t="s">
        <v>367</v>
      </c>
      <c r="B287" s="6" t="s">
        <v>671</v>
      </c>
      <c r="C287" s="5" t="s">
        <v>365</v>
      </c>
      <c r="D287" s="5" t="s">
        <v>386</v>
      </c>
      <c r="E287" s="5" t="s">
        <v>377</v>
      </c>
      <c r="F287" s="2">
        <v>788602.91</v>
      </c>
    </row>
    <row r="288" spans="1:6" ht="22.5">
      <c r="A288" s="8" t="s">
        <v>367</v>
      </c>
      <c r="B288" s="6" t="s">
        <v>671</v>
      </c>
      <c r="C288" s="5" t="s">
        <v>365</v>
      </c>
      <c r="D288" s="5" t="s">
        <v>386</v>
      </c>
      <c r="E288" s="5" t="s">
        <v>379</v>
      </c>
      <c r="F288" s="2">
        <v>184445.84</v>
      </c>
    </row>
    <row r="289" spans="1:6" ht="45">
      <c r="A289" s="40" t="s">
        <v>101</v>
      </c>
      <c r="B289" s="6" t="s">
        <v>128</v>
      </c>
      <c r="C289" s="5"/>
      <c r="D289" s="5"/>
      <c r="E289" s="5"/>
      <c r="F289" s="2">
        <f>F290</f>
        <v>448484200</v>
      </c>
    </row>
    <row r="290" spans="1:6" ht="45">
      <c r="A290" s="53" t="s">
        <v>441</v>
      </c>
      <c r="B290" s="6" t="s">
        <v>496</v>
      </c>
      <c r="C290" s="5"/>
      <c r="D290" s="5"/>
      <c r="E290" s="5"/>
      <c r="F290" s="2">
        <f>F291+F295+F293+F296+F294+F292</f>
        <v>448484200</v>
      </c>
    </row>
    <row r="291" spans="1:6" ht="12.75">
      <c r="A291" s="8" t="s">
        <v>366</v>
      </c>
      <c r="B291" s="6" t="s">
        <v>496</v>
      </c>
      <c r="C291" s="5" t="s">
        <v>415</v>
      </c>
      <c r="D291" s="5" t="s">
        <v>386</v>
      </c>
      <c r="E291" s="5" t="s">
        <v>377</v>
      </c>
      <c r="F291" s="2">
        <v>174768530.38</v>
      </c>
    </row>
    <row r="292" spans="1:6" ht="12.75">
      <c r="A292" s="8" t="s">
        <v>417</v>
      </c>
      <c r="B292" s="6" t="s">
        <v>496</v>
      </c>
      <c r="C292" s="5" t="s">
        <v>416</v>
      </c>
      <c r="D292" s="5" t="s">
        <v>386</v>
      </c>
      <c r="E292" s="5" t="s">
        <v>377</v>
      </c>
      <c r="F292" s="2">
        <v>3169.86</v>
      </c>
    </row>
    <row r="293" spans="1:6" ht="22.5">
      <c r="A293" s="8" t="s">
        <v>367</v>
      </c>
      <c r="B293" s="6" t="s">
        <v>496</v>
      </c>
      <c r="C293" s="5" t="s">
        <v>365</v>
      </c>
      <c r="D293" s="5" t="s">
        <v>386</v>
      </c>
      <c r="E293" s="5" t="s">
        <v>377</v>
      </c>
      <c r="F293" s="2">
        <v>53931034.11</v>
      </c>
    </row>
    <row r="294" spans="1:6" ht="12.75">
      <c r="A294" s="8" t="s">
        <v>427</v>
      </c>
      <c r="B294" s="6" t="s">
        <v>496</v>
      </c>
      <c r="C294" s="5" t="s">
        <v>426</v>
      </c>
      <c r="D294" s="5" t="s">
        <v>386</v>
      </c>
      <c r="E294" s="5" t="s">
        <v>377</v>
      </c>
      <c r="F294" s="2">
        <v>6832803.68</v>
      </c>
    </row>
    <row r="295" spans="1:6" ht="12.75">
      <c r="A295" s="7" t="s">
        <v>239</v>
      </c>
      <c r="B295" s="6" t="s">
        <v>496</v>
      </c>
      <c r="C295" s="5" t="s">
        <v>402</v>
      </c>
      <c r="D295" s="5" t="s">
        <v>386</v>
      </c>
      <c r="E295" s="5" t="s">
        <v>377</v>
      </c>
      <c r="F295" s="2">
        <v>7600404.47</v>
      </c>
    </row>
    <row r="296" spans="1:6" ht="22.5">
      <c r="A296" s="7" t="s">
        <v>324</v>
      </c>
      <c r="B296" s="6" t="s">
        <v>496</v>
      </c>
      <c r="C296" s="5" t="s">
        <v>411</v>
      </c>
      <c r="D296" s="5" t="s">
        <v>386</v>
      </c>
      <c r="E296" s="5" t="s">
        <v>377</v>
      </c>
      <c r="F296" s="2">
        <v>205348257.5</v>
      </c>
    </row>
    <row r="297" spans="1:6" ht="22.5">
      <c r="A297" s="7" t="s">
        <v>320</v>
      </c>
      <c r="B297" s="6" t="s">
        <v>321</v>
      </c>
      <c r="C297" s="5"/>
      <c r="D297" s="5"/>
      <c r="E297" s="5"/>
      <c r="F297" s="2">
        <f>F298</f>
        <v>66532024.44</v>
      </c>
    </row>
    <row r="298" spans="1:6" ht="12.75">
      <c r="A298" s="19" t="s">
        <v>21</v>
      </c>
      <c r="B298" s="6" t="s">
        <v>322</v>
      </c>
      <c r="C298" s="5"/>
      <c r="D298" s="5"/>
      <c r="E298" s="5"/>
      <c r="F298" s="2">
        <f>F299</f>
        <v>66532024.44</v>
      </c>
    </row>
    <row r="299" spans="1:6" ht="22.5">
      <c r="A299" s="7" t="s">
        <v>324</v>
      </c>
      <c r="B299" s="6" t="s">
        <v>322</v>
      </c>
      <c r="C299" s="5" t="s">
        <v>411</v>
      </c>
      <c r="D299" s="5" t="s">
        <v>386</v>
      </c>
      <c r="E299" s="5" t="s">
        <v>377</v>
      </c>
      <c r="F299" s="2">
        <v>66532024.44</v>
      </c>
    </row>
    <row r="300" spans="1:6" ht="12.75">
      <c r="A300" s="21" t="s">
        <v>17</v>
      </c>
      <c r="B300" s="6" t="s">
        <v>119</v>
      </c>
      <c r="C300" s="5"/>
      <c r="D300" s="5"/>
      <c r="E300" s="5"/>
      <c r="F300" s="2">
        <f>F301+F305</f>
        <v>5776633.199999999</v>
      </c>
    </row>
    <row r="301" spans="1:6" ht="12.75">
      <c r="A301" s="7" t="s">
        <v>21</v>
      </c>
      <c r="B301" s="6" t="s">
        <v>129</v>
      </c>
      <c r="C301" s="5"/>
      <c r="D301" s="5"/>
      <c r="E301" s="5"/>
      <c r="F301" s="2">
        <f>F302+F303+F304</f>
        <v>5749788.199999999</v>
      </c>
    </row>
    <row r="302" spans="1:6" ht="12.75">
      <c r="A302" s="7" t="s">
        <v>406</v>
      </c>
      <c r="B302" s="6" t="s">
        <v>129</v>
      </c>
      <c r="C302" s="5" t="s">
        <v>403</v>
      </c>
      <c r="D302" s="5" t="s">
        <v>386</v>
      </c>
      <c r="E302" s="5" t="s">
        <v>377</v>
      </c>
      <c r="F302" s="2">
        <v>5559045.51</v>
      </c>
    </row>
    <row r="303" spans="1:6" ht="12.75">
      <c r="A303" s="7" t="s">
        <v>352</v>
      </c>
      <c r="B303" s="6" t="s">
        <v>129</v>
      </c>
      <c r="C303" s="5" t="s">
        <v>405</v>
      </c>
      <c r="D303" s="5" t="s">
        <v>386</v>
      </c>
      <c r="E303" s="5" t="s">
        <v>377</v>
      </c>
      <c r="F303" s="2">
        <v>148432.02</v>
      </c>
    </row>
    <row r="304" spans="1:6" ht="12.75">
      <c r="A304" s="65" t="s">
        <v>549</v>
      </c>
      <c r="B304" s="6" t="s">
        <v>129</v>
      </c>
      <c r="C304" s="5" t="s">
        <v>548</v>
      </c>
      <c r="D304" s="5" t="s">
        <v>386</v>
      </c>
      <c r="E304" s="6" t="s">
        <v>377</v>
      </c>
      <c r="F304" s="2">
        <v>42310.67</v>
      </c>
    </row>
    <row r="305" spans="1:6" ht="12.75">
      <c r="A305" s="7" t="s">
        <v>22</v>
      </c>
      <c r="B305" s="6" t="s">
        <v>134</v>
      </c>
      <c r="C305" s="5"/>
      <c r="D305" s="5"/>
      <c r="E305" s="5"/>
      <c r="F305" s="2">
        <f>SUM(F306:F307)</f>
        <v>26845</v>
      </c>
    </row>
    <row r="306" spans="1:6" ht="12.75">
      <c r="A306" s="7" t="s">
        <v>406</v>
      </c>
      <c r="B306" s="6" t="s">
        <v>134</v>
      </c>
      <c r="C306" s="5" t="s">
        <v>403</v>
      </c>
      <c r="D306" s="5" t="s">
        <v>386</v>
      </c>
      <c r="E306" s="5" t="s">
        <v>379</v>
      </c>
      <c r="F306" s="2">
        <v>24608</v>
      </c>
    </row>
    <row r="307" spans="1:6" ht="12.75">
      <c r="A307" s="7" t="s">
        <v>352</v>
      </c>
      <c r="B307" s="6" t="s">
        <v>134</v>
      </c>
      <c r="C307" s="5" t="s">
        <v>405</v>
      </c>
      <c r="D307" s="5" t="s">
        <v>386</v>
      </c>
      <c r="E307" s="5" t="s">
        <v>379</v>
      </c>
      <c r="F307" s="2">
        <v>2237</v>
      </c>
    </row>
    <row r="308" spans="1:6" ht="12.75">
      <c r="A308" s="7" t="s">
        <v>431</v>
      </c>
      <c r="B308" s="6" t="s">
        <v>117</v>
      </c>
      <c r="C308" s="5"/>
      <c r="D308" s="5"/>
      <c r="E308" s="5"/>
      <c r="F308" s="2">
        <f>F309+F317</f>
        <v>144738956.29000002</v>
      </c>
    </row>
    <row r="309" spans="1:6" ht="12.75">
      <c r="A309" s="7" t="s">
        <v>21</v>
      </c>
      <c r="B309" s="6" t="s">
        <v>118</v>
      </c>
      <c r="C309" s="5"/>
      <c r="D309" s="5"/>
      <c r="E309" s="5"/>
      <c r="F309" s="2">
        <f>SUM(F310:F316)</f>
        <v>121200193.68</v>
      </c>
    </row>
    <row r="310" spans="1:6" ht="12.75">
      <c r="A310" s="8" t="s">
        <v>366</v>
      </c>
      <c r="B310" s="6" t="s">
        <v>118</v>
      </c>
      <c r="C310" s="5" t="s">
        <v>415</v>
      </c>
      <c r="D310" s="5" t="s">
        <v>386</v>
      </c>
      <c r="E310" s="5" t="s">
        <v>377</v>
      </c>
      <c r="F310" s="2">
        <v>51479499.08</v>
      </c>
    </row>
    <row r="311" spans="1:6" ht="12.75">
      <c r="A311" s="8" t="s">
        <v>417</v>
      </c>
      <c r="B311" s="6" t="s">
        <v>118</v>
      </c>
      <c r="C311" s="5" t="s">
        <v>416</v>
      </c>
      <c r="D311" s="5" t="s">
        <v>386</v>
      </c>
      <c r="E311" s="5" t="s">
        <v>377</v>
      </c>
      <c r="F311" s="2">
        <v>3690</v>
      </c>
    </row>
    <row r="312" spans="1:6" ht="22.5">
      <c r="A312" s="8" t="s">
        <v>367</v>
      </c>
      <c r="B312" s="6" t="s">
        <v>118</v>
      </c>
      <c r="C312" s="5" t="s">
        <v>365</v>
      </c>
      <c r="D312" s="5" t="s">
        <v>386</v>
      </c>
      <c r="E312" s="5" t="s">
        <v>377</v>
      </c>
      <c r="F312" s="2">
        <v>15464768.82</v>
      </c>
    </row>
    <row r="313" spans="1:6" ht="12.75">
      <c r="A313" s="19" t="s">
        <v>427</v>
      </c>
      <c r="B313" s="6" t="s">
        <v>118</v>
      </c>
      <c r="C313" s="5" t="s">
        <v>426</v>
      </c>
      <c r="D313" s="5" t="s">
        <v>386</v>
      </c>
      <c r="E313" s="5" t="s">
        <v>377</v>
      </c>
      <c r="F313" s="2">
        <v>4109514.08</v>
      </c>
    </row>
    <row r="314" spans="1:6" ht="12.75">
      <c r="A314" s="7" t="s">
        <v>239</v>
      </c>
      <c r="B314" s="6" t="s">
        <v>118</v>
      </c>
      <c r="C314" s="5" t="s">
        <v>402</v>
      </c>
      <c r="D314" s="5" t="s">
        <v>386</v>
      </c>
      <c r="E314" s="5" t="s">
        <v>377</v>
      </c>
      <c r="F314" s="2">
        <v>49960234.03</v>
      </c>
    </row>
    <row r="315" spans="1:6" ht="12.75">
      <c r="A315" s="7" t="s">
        <v>352</v>
      </c>
      <c r="B315" s="6" t="s">
        <v>118</v>
      </c>
      <c r="C315" s="5" t="s">
        <v>405</v>
      </c>
      <c r="D315" s="5" t="s">
        <v>386</v>
      </c>
      <c r="E315" s="5" t="s">
        <v>377</v>
      </c>
      <c r="F315" s="2">
        <v>140735</v>
      </c>
    </row>
    <row r="316" spans="1:6" ht="12.75">
      <c r="A316" s="7" t="s">
        <v>549</v>
      </c>
      <c r="B316" s="6" t="s">
        <v>118</v>
      </c>
      <c r="C316" s="5" t="s">
        <v>548</v>
      </c>
      <c r="D316" s="5" t="s">
        <v>386</v>
      </c>
      <c r="E316" s="5" t="s">
        <v>377</v>
      </c>
      <c r="F316" s="2">
        <v>41752.67</v>
      </c>
    </row>
    <row r="317" spans="1:6" ht="12.75">
      <c r="A317" s="7" t="s">
        <v>22</v>
      </c>
      <c r="B317" s="6" t="s">
        <v>133</v>
      </c>
      <c r="C317" s="5"/>
      <c r="D317" s="5"/>
      <c r="E317" s="5"/>
      <c r="F317" s="2">
        <f>SUM(F318:F325)</f>
        <v>23538762.61</v>
      </c>
    </row>
    <row r="318" spans="1:6" ht="12.75">
      <c r="A318" s="8" t="s">
        <v>366</v>
      </c>
      <c r="B318" s="6" t="s">
        <v>133</v>
      </c>
      <c r="C318" s="5" t="s">
        <v>415</v>
      </c>
      <c r="D318" s="5" t="s">
        <v>386</v>
      </c>
      <c r="E318" s="5" t="s">
        <v>379</v>
      </c>
      <c r="F318" s="2">
        <v>15051433.48</v>
      </c>
    </row>
    <row r="319" spans="1:6" ht="12.75">
      <c r="A319" s="8" t="s">
        <v>417</v>
      </c>
      <c r="B319" s="6" t="s">
        <v>133</v>
      </c>
      <c r="C319" s="5" t="s">
        <v>416</v>
      </c>
      <c r="D319" s="5" t="s">
        <v>386</v>
      </c>
      <c r="E319" s="5" t="s">
        <v>379</v>
      </c>
      <c r="F319" s="2">
        <v>2900</v>
      </c>
    </row>
    <row r="320" spans="1:6" ht="22.5">
      <c r="A320" s="8" t="s">
        <v>551</v>
      </c>
      <c r="B320" s="6" t="s">
        <v>133</v>
      </c>
      <c r="C320" s="5" t="s">
        <v>550</v>
      </c>
      <c r="D320" s="5" t="s">
        <v>386</v>
      </c>
      <c r="E320" s="5" t="s">
        <v>379</v>
      </c>
      <c r="F320" s="2">
        <v>42640</v>
      </c>
    </row>
    <row r="321" spans="1:6" ht="22.5">
      <c r="A321" s="8" t="s">
        <v>367</v>
      </c>
      <c r="B321" s="6" t="s">
        <v>133</v>
      </c>
      <c r="C321" s="5" t="s">
        <v>365</v>
      </c>
      <c r="D321" s="5" t="s">
        <v>386</v>
      </c>
      <c r="E321" s="5" t="s">
        <v>379</v>
      </c>
      <c r="F321" s="2">
        <v>4692519.88</v>
      </c>
    </row>
    <row r="322" spans="1:6" ht="12.75">
      <c r="A322" s="19" t="s">
        <v>427</v>
      </c>
      <c r="B322" s="6" t="s">
        <v>133</v>
      </c>
      <c r="C322" s="5" t="s">
        <v>426</v>
      </c>
      <c r="D322" s="5" t="s">
        <v>386</v>
      </c>
      <c r="E322" s="5" t="s">
        <v>379</v>
      </c>
      <c r="F322" s="2">
        <v>225133.72</v>
      </c>
    </row>
    <row r="323" spans="1:6" ht="12.75">
      <c r="A323" s="7" t="s">
        <v>239</v>
      </c>
      <c r="B323" s="6" t="s">
        <v>133</v>
      </c>
      <c r="C323" s="5" t="s">
        <v>402</v>
      </c>
      <c r="D323" s="5" t="s">
        <v>386</v>
      </c>
      <c r="E323" s="5" t="s">
        <v>379</v>
      </c>
      <c r="F323" s="2">
        <v>3444216.27</v>
      </c>
    </row>
    <row r="324" spans="1:6" ht="22.5">
      <c r="A324" s="7" t="s">
        <v>582</v>
      </c>
      <c r="B324" s="6" t="s">
        <v>133</v>
      </c>
      <c r="C324" s="5" t="s">
        <v>581</v>
      </c>
      <c r="D324" s="5" t="s">
        <v>386</v>
      </c>
      <c r="E324" s="5" t="s">
        <v>379</v>
      </c>
      <c r="F324" s="2">
        <v>60169.26</v>
      </c>
    </row>
    <row r="325" spans="1:6" ht="12.75">
      <c r="A325" s="7" t="s">
        <v>352</v>
      </c>
      <c r="B325" s="6" t="s">
        <v>133</v>
      </c>
      <c r="C325" s="5" t="s">
        <v>405</v>
      </c>
      <c r="D325" s="5" t="s">
        <v>386</v>
      </c>
      <c r="E325" s="5" t="s">
        <v>379</v>
      </c>
      <c r="F325" s="2">
        <v>19750</v>
      </c>
    </row>
    <row r="326" spans="1:6" ht="12.75">
      <c r="A326" s="58" t="s">
        <v>249</v>
      </c>
      <c r="B326" s="41" t="s">
        <v>260</v>
      </c>
      <c r="C326" s="41"/>
      <c r="D326" s="41"/>
      <c r="E326" s="41"/>
      <c r="F326" s="43">
        <f>F327+F338</f>
        <v>15558352.479999999</v>
      </c>
    </row>
    <row r="327" spans="1:6" ht="12.75">
      <c r="A327" s="50" t="s">
        <v>14</v>
      </c>
      <c r="B327" s="41" t="s">
        <v>261</v>
      </c>
      <c r="C327" s="41"/>
      <c r="D327" s="41"/>
      <c r="E327" s="41"/>
      <c r="F327" s="43">
        <f>F328+F331</f>
        <v>15500776.479999999</v>
      </c>
    </row>
    <row r="328" spans="1:6" ht="12.75">
      <c r="A328" s="50" t="s">
        <v>251</v>
      </c>
      <c r="B328" s="41" t="s">
        <v>262</v>
      </c>
      <c r="C328" s="41"/>
      <c r="D328" s="41"/>
      <c r="E328" s="41"/>
      <c r="F328" s="43">
        <f>F329+F330</f>
        <v>4062670.14</v>
      </c>
    </row>
    <row r="329" spans="1:6" ht="12.75">
      <c r="A329" s="44" t="s">
        <v>210</v>
      </c>
      <c r="B329" s="41" t="s">
        <v>262</v>
      </c>
      <c r="C329" s="41" t="s">
        <v>399</v>
      </c>
      <c r="D329" s="41" t="s">
        <v>386</v>
      </c>
      <c r="E329" s="41" t="s">
        <v>387</v>
      </c>
      <c r="F329" s="43">
        <v>3121991.16</v>
      </c>
    </row>
    <row r="330" spans="1:6" ht="22.5">
      <c r="A330" s="44" t="s">
        <v>211</v>
      </c>
      <c r="B330" s="41" t="s">
        <v>262</v>
      </c>
      <c r="C330" s="41" t="s">
        <v>208</v>
      </c>
      <c r="D330" s="41" t="s">
        <v>386</v>
      </c>
      <c r="E330" s="41" t="s">
        <v>387</v>
      </c>
      <c r="F330" s="43">
        <v>940678.98</v>
      </c>
    </row>
    <row r="331" spans="1:6" ht="33.75">
      <c r="A331" s="7" t="s">
        <v>30</v>
      </c>
      <c r="B331" s="41" t="s">
        <v>263</v>
      </c>
      <c r="C331" s="41"/>
      <c r="D331" s="41"/>
      <c r="E331" s="41"/>
      <c r="F331" s="43">
        <f>SUM(F332:F337)</f>
        <v>11438106.339999998</v>
      </c>
    </row>
    <row r="332" spans="1:6" ht="12.75">
      <c r="A332" s="44" t="s">
        <v>366</v>
      </c>
      <c r="B332" s="41" t="s">
        <v>263</v>
      </c>
      <c r="C332" s="41" t="s">
        <v>415</v>
      </c>
      <c r="D332" s="41" t="s">
        <v>386</v>
      </c>
      <c r="E332" s="41" t="s">
        <v>387</v>
      </c>
      <c r="F332" s="43">
        <v>7130665.97</v>
      </c>
    </row>
    <row r="333" spans="1:6" ht="12.75">
      <c r="A333" s="8" t="s">
        <v>417</v>
      </c>
      <c r="B333" s="41" t="s">
        <v>263</v>
      </c>
      <c r="C333" s="41" t="s">
        <v>416</v>
      </c>
      <c r="D333" s="41" t="s">
        <v>386</v>
      </c>
      <c r="E333" s="41" t="s">
        <v>387</v>
      </c>
      <c r="F333" s="43">
        <v>32519</v>
      </c>
    </row>
    <row r="334" spans="1:6" ht="22.5">
      <c r="A334" s="44" t="s">
        <v>367</v>
      </c>
      <c r="B334" s="41" t="s">
        <v>263</v>
      </c>
      <c r="C334" s="41" t="s">
        <v>365</v>
      </c>
      <c r="D334" s="41" t="s">
        <v>386</v>
      </c>
      <c r="E334" s="41" t="s">
        <v>387</v>
      </c>
      <c r="F334" s="43">
        <v>2092930.89</v>
      </c>
    </row>
    <row r="335" spans="1:6" ht="12.75">
      <c r="A335" s="7" t="s">
        <v>427</v>
      </c>
      <c r="B335" s="41" t="s">
        <v>263</v>
      </c>
      <c r="C335" s="41" t="s">
        <v>426</v>
      </c>
      <c r="D335" s="41" t="s">
        <v>386</v>
      </c>
      <c r="E335" s="41" t="s">
        <v>387</v>
      </c>
      <c r="F335" s="43">
        <v>611720.29</v>
      </c>
    </row>
    <row r="336" spans="1:6" ht="12.75">
      <c r="A336" s="7" t="s">
        <v>239</v>
      </c>
      <c r="B336" s="41" t="s">
        <v>263</v>
      </c>
      <c r="C336" s="41" t="s">
        <v>402</v>
      </c>
      <c r="D336" s="41" t="s">
        <v>386</v>
      </c>
      <c r="E336" s="41" t="s">
        <v>387</v>
      </c>
      <c r="F336" s="43">
        <v>1567945.15</v>
      </c>
    </row>
    <row r="337" spans="1:6" ht="12.75">
      <c r="A337" s="7" t="s">
        <v>549</v>
      </c>
      <c r="B337" s="41" t="s">
        <v>263</v>
      </c>
      <c r="C337" s="41" t="s">
        <v>548</v>
      </c>
      <c r="D337" s="41" t="s">
        <v>386</v>
      </c>
      <c r="E337" s="41" t="s">
        <v>387</v>
      </c>
      <c r="F337" s="43">
        <v>2325.04</v>
      </c>
    </row>
    <row r="338" spans="1:6" ht="12.75">
      <c r="A338" s="7" t="s">
        <v>17</v>
      </c>
      <c r="B338" s="41" t="s">
        <v>264</v>
      </c>
      <c r="C338" s="41"/>
      <c r="D338" s="41"/>
      <c r="E338" s="41"/>
      <c r="F338" s="43">
        <f>F339+F340</f>
        <v>57576</v>
      </c>
    </row>
    <row r="339" spans="1:6" ht="12.75">
      <c r="A339" s="7" t="s">
        <v>406</v>
      </c>
      <c r="B339" s="41" t="s">
        <v>265</v>
      </c>
      <c r="C339" s="41" t="s">
        <v>403</v>
      </c>
      <c r="D339" s="41" t="s">
        <v>386</v>
      </c>
      <c r="E339" s="41" t="s">
        <v>387</v>
      </c>
      <c r="F339" s="43">
        <v>53002</v>
      </c>
    </row>
    <row r="340" spans="1:6" ht="12.75">
      <c r="A340" s="7" t="s">
        <v>352</v>
      </c>
      <c r="B340" s="41" t="s">
        <v>265</v>
      </c>
      <c r="C340" s="41" t="s">
        <v>405</v>
      </c>
      <c r="D340" s="41" t="s">
        <v>386</v>
      </c>
      <c r="E340" s="41" t="s">
        <v>387</v>
      </c>
      <c r="F340" s="43">
        <v>4574</v>
      </c>
    </row>
    <row r="341" spans="1:6" ht="22.5">
      <c r="A341" s="66" t="s">
        <v>301</v>
      </c>
      <c r="B341" s="41" t="s">
        <v>325</v>
      </c>
      <c r="C341" s="41"/>
      <c r="D341" s="41"/>
      <c r="E341" s="41"/>
      <c r="F341" s="43">
        <f>F342+F349+F356</f>
        <v>19694068.95</v>
      </c>
    </row>
    <row r="342" spans="1:6" ht="29.25" customHeight="1">
      <c r="A342" s="19" t="s">
        <v>19</v>
      </c>
      <c r="B342" s="41" t="s">
        <v>326</v>
      </c>
      <c r="C342" s="41"/>
      <c r="D342" s="41"/>
      <c r="E342" s="41"/>
      <c r="F342" s="43">
        <f>F343+F346</f>
        <v>2926680</v>
      </c>
    </row>
    <row r="343" spans="1:6" ht="22.5">
      <c r="A343" s="7" t="s">
        <v>230</v>
      </c>
      <c r="B343" s="41" t="s">
        <v>634</v>
      </c>
      <c r="C343" s="41"/>
      <c r="D343" s="41"/>
      <c r="E343" s="41"/>
      <c r="F343" s="43">
        <f>F344+F345</f>
        <v>2586900</v>
      </c>
    </row>
    <row r="344" spans="1:6" ht="12.75">
      <c r="A344" s="7" t="s">
        <v>239</v>
      </c>
      <c r="B344" s="41" t="s">
        <v>634</v>
      </c>
      <c r="C344" s="41" t="s">
        <v>402</v>
      </c>
      <c r="D344" s="41" t="s">
        <v>386</v>
      </c>
      <c r="E344" s="41" t="s">
        <v>377</v>
      </c>
      <c r="F344" s="43">
        <v>1585025.14</v>
      </c>
    </row>
    <row r="345" spans="1:6" ht="12.75">
      <c r="A345" s="7" t="s">
        <v>350</v>
      </c>
      <c r="B345" s="41" t="s">
        <v>634</v>
      </c>
      <c r="C345" s="41" t="s">
        <v>412</v>
      </c>
      <c r="D345" s="41" t="s">
        <v>386</v>
      </c>
      <c r="E345" s="41" t="s">
        <v>377</v>
      </c>
      <c r="F345" s="43">
        <v>1001874.86</v>
      </c>
    </row>
    <row r="346" spans="1:6" ht="45">
      <c r="A346" s="40" t="s">
        <v>229</v>
      </c>
      <c r="B346" s="41" t="s">
        <v>635</v>
      </c>
      <c r="C346" s="41"/>
      <c r="D346" s="41"/>
      <c r="E346" s="41"/>
      <c r="F346" s="43">
        <f>F347+F348</f>
        <v>339780</v>
      </c>
    </row>
    <row r="347" spans="1:6" ht="12.75">
      <c r="A347" s="7" t="s">
        <v>240</v>
      </c>
      <c r="B347" s="41" t="s">
        <v>635</v>
      </c>
      <c r="C347" s="41" t="s">
        <v>402</v>
      </c>
      <c r="D347" s="41" t="s">
        <v>386</v>
      </c>
      <c r="E347" s="41" t="s">
        <v>377</v>
      </c>
      <c r="F347" s="43">
        <v>297520</v>
      </c>
    </row>
    <row r="348" spans="1:6" ht="12.75">
      <c r="A348" s="7" t="s">
        <v>350</v>
      </c>
      <c r="B348" s="41" t="s">
        <v>635</v>
      </c>
      <c r="C348" s="41" t="s">
        <v>412</v>
      </c>
      <c r="D348" s="41" t="s">
        <v>386</v>
      </c>
      <c r="E348" s="41" t="s">
        <v>377</v>
      </c>
      <c r="F348" s="43">
        <v>42260</v>
      </c>
    </row>
    <row r="349" spans="1:6" ht="22.5">
      <c r="A349" s="7" t="s">
        <v>320</v>
      </c>
      <c r="B349" s="41" t="s">
        <v>327</v>
      </c>
      <c r="C349" s="41"/>
      <c r="D349" s="41"/>
      <c r="E349" s="41"/>
      <c r="F349" s="43">
        <f>F350+F352+F354</f>
        <v>2431782.33</v>
      </c>
    </row>
    <row r="350" spans="1:6" ht="22.5">
      <c r="A350" s="44" t="s">
        <v>328</v>
      </c>
      <c r="B350" s="41" t="s">
        <v>497</v>
      </c>
      <c r="C350" s="41"/>
      <c r="D350" s="41"/>
      <c r="E350" s="41"/>
      <c r="F350" s="43">
        <f>F351</f>
        <v>1495346.98</v>
      </c>
    </row>
    <row r="351" spans="1:6" ht="12.75">
      <c r="A351" s="7" t="s">
        <v>350</v>
      </c>
      <c r="B351" s="41" t="s">
        <v>554</v>
      </c>
      <c r="C351" s="41" t="s">
        <v>412</v>
      </c>
      <c r="D351" s="41" t="s">
        <v>386</v>
      </c>
      <c r="E351" s="41" t="s">
        <v>377</v>
      </c>
      <c r="F351" s="43">
        <v>1495346.98</v>
      </c>
    </row>
    <row r="352" spans="1:6" ht="45">
      <c r="A352" s="67" t="s">
        <v>304</v>
      </c>
      <c r="B352" s="41" t="s">
        <v>593</v>
      </c>
      <c r="C352" s="41"/>
      <c r="D352" s="41"/>
      <c r="E352" s="41"/>
      <c r="F352" s="43">
        <f>F353</f>
        <v>104835.35</v>
      </c>
    </row>
    <row r="353" spans="1:6" ht="12.75">
      <c r="A353" s="7" t="s">
        <v>350</v>
      </c>
      <c r="B353" s="41" t="s">
        <v>593</v>
      </c>
      <c r="C353" s="41" t="s">
        <v>412</v>
      </c>
      <c r="D353" s="41" t="s">
        <v>386</v>
      </c>
      <c r="E353" s="41" t="s">
        <v>377</v>
      </c>
      <c r="F353" s="43">
        <v>104835.35</v>
      </c>
    </row>
    <row r="354" spans="1:6" ht="12.75">
      <c r="A354" s="7" t="s">
        <v>329</v>
      </c>
      <c r="B354" s="41" t="s">
        <v>553</v>
      </c>
      <c r="C354" s="41"/>
      <c r="D354" s="41"/>
      <c r="E354" s="41"/>
      <c r="F354" s="43">
        <f>F355</f>
        <v>831600</v>
      </c>
    </row>
    <row r="355" spans="1:6" ht="12.75">
      <c r="A355" s="7" t="s">
        <v>350</v>
      </c>
      <c r="B355" s="41" t="s">
        <v>553</v>
      </c>
      <c r="C355" s="41" t="s">
        <v>412</v>
      </c>
      <c r="D355" s="41" t="s">
        <v>386</v>
      </c>
      <c r="E355" s="41" t="s">
        <v>377</v>
      </c>
      <c r="F355" s="43">
        <v>831600</v>
      </c>
    </row>
    <row r="356" spans="1:6" ht="12.75">
      <c r="A356" s="7" t="s">
        <v>431</v>
      </c>
      <c r="B356" s="41" t="s">
        <v>332</v>
      </c>
      <c r="C356" s="41"/>
      <c r="D356" s="41"/>
      <c r="E356" s="41"/>
      <c r="F356" s="43">
        <f>F357+F359</f>
        <v>14335606.62</v>
      </c>
    </row>
    <row r="357" spans="1:6" ht="22.5">
      <c r="A357" s="44" t="s">
        <v>328</v>
      </c>
      <c r="B357" s="41" t="s">
        <v>498</v>
      </c>
      <c r="C357" s="41"/>
      <c r="D357" s="41"/>
      <c r="E357" s="41"/>
      <c r="F357" s="43">
        <f>F358</f>
        <v>2771641.26</v>
      </c>
    </row>
    <row r="358" spans="1:6" ht="12.75">
      <c r="A358" s="7" t="s">
        <v>240</v>
      </c>
      <c r="B358" s="41" t="s">
        <v>498</v>
      </c>
      <c r="C358" s="41" t="s">
        <v>402</v>
      </c>
      <c r="D358" s="41" t="s">
        <v>386</v>
      </c>
      <c r="E358" s="41" t="s">
        <v>377</v>
      </c>
      <c r="F358" s="43">
        <v>2771641.26</v>
      </c>
    </row>
    <row r="359" spans="1:6" ht="12.75">
      <c r="A359" s="7" t="s">
        <v>431</v>
      </c>
      <c r="B359" s="41" t="s">
        <v>333</v>
      </c>
      <c r="C359" s="41"/>
      <c r="D359" s="41"/>
      <c r="E359" s="41"/>
      <c r="F359" s="43">
        <f>F360+F362+F364</f>
        <v>11563965.36</v>
      </c>
    </row>
    <row r="360" spans="1:6" ht="12.75">
      <c r="A360" s="7" t="s">
        <v>329</v>
      </c>
      <c r="B360" s="41" t="s">
        <v>333</v>
      </c>
      <c r="C360" s="41"/>
      <c r="D360" s="41"/>
      <c r="E360" s="41"/>
      <c r="F360" s="43">
        <f>F361</f>
        <v>1885126.09</v>
      </c>
    </row>
    <row r="361" spans="1:6" ht="12.75">
      <c r="A361" s="7" t="s">
        <v>240</v>
      </c>
      <c r="B361" s="41" t="s">
        <v>333</v>
      </c>
      <c r="C361" s="41" t="s">
        <v>402</v>
      </c>
      <c r="D361" s="41" t="s">
        <v>386</v>
      </c>
      <c r="E361" s="41" t="s">
        <v>377</v>
      </c>
      <c r="F361" s="43">
        <v>1885126.09</v>
      </c>
    </row>
    <row r="362" spans="1:6" ht="22.5">
      <c r="A362" s="7" t="s">
        <v>330</v>
      </c>
      <c r="B362" s="41" t="s">
        <v>334</v>
      </c>
      <c r="C362" s="41"/>
      <c r="D362" s="41"/>
      <c r="E362" s="41"/>
      <c r="F362" s="43">
        <f>F363</f>
        <v>3141170.16</v>
      </c>
    </row>
    <row r="363" spans="1:6" ht="12.75">
      <c r="A363" s="7" t="s">
        <v>240</v>
      </c>
      <c r="B363" s="41" t="s">
        <v>334</v>
      </c>
      <c r="C363" s="41" t="s">
        <v>402</v>
      </c>
      <c r="D363" s="41" t="s">
        <v>386</v>
      </c>
      <c r="E363" s="41" t="s">
        <v>377</v>
      </c>
      <c r="F363" s="43">
        <v>3141170.16</v>
      </c>
    </row>
    <row r="364" spans="1:6" ht="12.75">
      <c r="A364" s="7" t="s">
        <v>331</v>
      </c>
      <c r="B364" s="41" t="s">
        <v>335</v>
      </c>
      <c r="C364" s="41"/>
      <c r="D364" s="41"/>
      <c r="E364" s="41"/>
      <c r="F364" s="43">
        <f>F365</f>
        <v>6537669.11</v>
      </c>
    </row>
    <row r="365" spans="1:6" ht="12.75">
      <c r="A365" s="7" t="s">
        <v>240</v>
      </c>
      <c r="B365" s="41" t="s">
        <v>335</v>
      </c>
      <c r="C365" s="41" t="s">
        <v>402</v>
      </c>
      <c r="D365" s="41" t="s">
        <v>386</v>
      </c>
      <c r="E365" s="41" t="s">
        <v>377</v>
      </c>
      <c r="F365" s="43">
        <v>6537669.11</v>
      </c>
    </row>
    <row r="366" spans="1:7" ht="22.5">
      <c r="A366" s="17" t="s">
        <v>12</v>
      </c>
      <c r="B366" s="18" t="s">
        <v>62</v>
      </c>
      <c r="C366" s="4"/>
      <c r="D366" s="4"/>
      <c r="E366" s="4"/>
      <c r="F366" s="16">
        <f>F367+F385+F415</f>
        <v>818451369.9499999</v>
      </c>
      <c r="G366" s="80"/>
    </row>
    <row r="367" spans="1:6" ht="12.75">
      <c r="A367" s="68" t="s">
        <v>341</v>
      </c>
      <c r="B367" s="3" t="s">
        <v>302</v>
      </c>
      <c r="C367" s="4"/>
      <c r="D367" s="69"/>
      <c r="E367" s="4"/>
      <c r="F367" s="2">
        <f>F368+F372+F382+F376+F379</f>
        <v>57359686.92</v>
      </c>
    </row>
    <row r="368" spans="1:6" ht="22.5">
      <c r="A368" s="19" t="s">
        <v>19</v>
      </c>
      <c r="B368" s="3" t="s">
        <v>303</v>
      </c>
      <c r="C368" s="4"/>
      <c r="D368" s="69"/>
      <c r="E368" s="4"/>
      <c r="F368" s="2">
        <f>F369</f>
        <v>1690880</v>
      </c>
    </row>
    <row r="369" spans="1:7" ht="45">
      <c r="A369" s="40" t="s">
        <v>229</v>
      </c>
      <c r="B369" s="3" t="s">
        <v>636</v>
      </c>
      <c r="C369" s="4"/>
      <c r="D369" s="69"/>
      <c r="E369" s="4"/>
      <c r="F369" s="2">
        <f>F370+F371</f>
        <v>1690880</v>
      </c>
      <c r="G369" s="80"/>
    </row>
    <row r="370" spans="1:6" ht="12.75">
      <c r="A370" s="7" t="s">
        <v>240</v>
      </c>
      <c r="B370" s="3" t="s">
        <v>636</v>
      </c>
      <c r="C370" s="5" t="s">
        <v>402</v>
      </c>
      <c r="D370" s="70" t="s">
        <v>386</v>
      </c>
      <c r="E370" s="5" t="s">
        <v>376</v>
      </c>
      <c r="F370" s="2">
        <v>1584590</v>
      </c>
    </row>
    <row r="371" spans="1:6" ht="12.75">
      <c r="A371" s="7" t="s">
        <v>183</v>
      </c>
      <c r="B371" s="3" t="s">
        <v>636</v>
      </c>
      <c r="C371" s="5" t="s">
        <v>412</v>
      </c>
      <c r="D371" s="70" t="s">
        <v>386</v>
      </c>
      <c r="E371" s="5" t="s">
        <v>376</v>
      </c>
      <c r="F371" s="2">
        <v>106290</v>
      </c>
    </row>
    <row r="372" spans="1:6" ht="45">
      <c r="A372" s="40" t="s">
        <v>101</v>
      </c>
      <c r="B372" s="3" t="s">
        <v>336</v>
      </c>
      <c r="C372" s="5"/>
      <c r="D372" s="70"/>
      <c r="E372" s="5"/>
      <c r="F372" s="2">
        <f>F373</f>
        <v>11378184.27</v>
      </c>
    </row>
    <row r="373" spans="1:6" ht="45">
      <c r="A373" s="53" t="s">
        <v>446</v>
      </c>
      <c r="B373" s="3" t="s">
        <v>499</v>
      </c>
      <c r="C373" s="5"/>
      <c r="D373" s="70"/>
      <c r="E373" s="5"/>
      <c r="F373" s="2">
        <f>F374+F375</f>
        <v>11378184.27</v>
      </c>
    </row>
    <row r="374" spans="1:6" ht="12.75">
      <c r="A374" s="7" t="s">
        <v>239</v>
      </c>
      <c r="B374" s="3" t="s">
        <v>499</v>
      </c>
      <c r="C374" s="5" t="s">
        <v>402</v>
      </c>
      <c r="D374" s="70" t="s">
        <v>388</v>
      </c>
      <c r="E374" s="5" t="s">
        <v>381</v>
      </c>
      <c r="F374" s="2">
        <v>10128358.43</v>
      </c>
    </row>
    <row r="375" spans="1:6" ht="12.75">
      <c r="A375" s="7" t="s">
        <v>183</v>
      </c>
      <c r="B375" s="3" t="s">
        <v>499</v>
      </c>
      <c r="C375" s="5" t="s">
        <v>412</v>
      </c>
      <c r="D375" s="70" t="s">
        <v>388</v>
      </c>
      <c r="E375" s="5" t="s">
        <v>381</v>
      </c>
      <c r="F375" s="2">
        <v>1249825.84</v>
      </c>
    </row>
    <row r="376" spans="1:6" ht="22.5">
      <c r="A376" s="7" t="s">
        <v>320</v>
      </c>
      <c r="B376" s="3" t="s">
        <v>555</v>
      </c>
      <c r="C376" s="5"/>
      <c r="D376" s="70"/>
      <c r="E376" s="5"/>
      <c r="F376" s="2">
        <f>F377</f>
        <v>1285200</v>
      </c>
    </row>
    <row r="377" spans="1:6" ht="12.75">
      <c r="A377" s="19" t="s">
        <v>339</v>
      </c>
      <c r="B377" s="3" t="s">
        <v>556</v>
      </c>
      <c r="C377" s="5"/>
      <c r="D377" s="70"/>
      <c r="E377" s="5"/>
      <c r="F377" s="2">
        <f>F378</f>
        <v>1285200</v>
      </c>
    </row>
    <row r="378" spans="1:6" ht="22.5">
      <c r="A378" s="7" t="s">
        <v>324</v>
      </c>
      <c r="B378" s="3" t="s">
        <v>556</v>
      </c>
      <c r="C378" s="5" t="s">
        <v>411</v>
      </c>
      <c r="D378" s="70" t="s">
        <v>386</v>
      </c>
      <c r="E378" s="5" t="s">
        <v>376</v>
      </c>
      <c r="F378" s="2">
        <v>1285200</v>
      </c>
    </row>
    <row r="379" spans="1:6" ht="12.75">
      <c r="A379" s="7" t="s">
        <v>16</v>
      </c>
      <c r="B379" s="3" t="s">
        <v>557</v>
      </c>
      <c r="C379" s="5"/>
      <c r="D379" s="70"/>
      <c r="E379" s="5"/>
      <c r="F379" s="2">
        <f>F380</f>
        <v>104660</v>
      </c>
    </row>
    <row r="380" spans="1:6" ht="45">
      <c r="A380" s="40" t="s">
        <v>304</v>
      </c>
      <c r="B380" s="3" t="s">
        <v>558</v>
      </c>
      <c r="C380" s="5"/>
      <c r="D380" s="70"/>
      <c r="E380" s="5"/>
      <c r="F380" s="2">
        <f>F381</f>
        <v>104660</v>
      </c>
    </row>
    <row r="381" spans="1:6" ht="12.75">
      <c r="A381" s="7" t="s">
        <v>16</v>
      </c>
      <c r="B381" s="3" t="s">
        <v>558</v>
      </c>
      <c r="C381" s="5" t="s">
        <v>412</v>
      </c>
      <c r="D381" s="70" t="s">
        <v>386</v>
      </c>
      <c r="E381" s="5" t="s">
        <v>376</v>
      </c>
      <c r="F381" s="2">
        <v>104660</v>
      </c>
    </row>
    <row r="382" spans="1:6" ht="12.75">
      <c r="A382" s="7" t="s">
        <v>307</v>
      </c>
      <c r="B382" s="3" t="s">
        <v>306</v>
      </c>
      <c r="C382" s="5"/>
      <c r="D382" s="70"/>
      <c r="E382" s="5"/>
      <c r="F382" s="2">
        <f>F383+F384</f>
        <v>42900762.65</v>
      </c>
    </row>
    <row r="383" spans="1:6" ht="12.75">
      <c r="A383" s="7" t="s">
        <v>240</v>
      </c>
      <c r="B383" s="3" t="s">
        <v>306</v>
      </c>
      <c r="C383" s="5" t="s">
        <v>402</v>
      </c>
      <c r="D383" s="70" t="s">
        <v>386</v>
      </c>
      <c r="E383" s="5" t="s">
        <v>376</v>
      </c>
      <c r="F383" s="2">
        <v>13732189.59</v>
      </c>
    </row>
    <row r="384" spans="1:6" ht="22.5">
      <c r="A384" s="7" t="s">
        <v>309</v>
      </c>
      <c r="B384" s="3" t="s">
        <v>308</v>
      </c>
      <c r="C384" s="5" t="s">
        <v>402</v>
      </c>
      <c r="D384" s="70" t="s">
        <v>386</v>
      </c>
      <c r="E384" s="5" t="s">
        <v>376</v>
      </c>
      <c r="F384" s="2">
        <v>29168573.06</v>
      </c>
    </row>
    <row r="385" spans="1:6" ht="22.5">
      <c r="A385" s="58" t="s">
        <v>310</v>
      </c>
      <c r="B385" s="3" t="s">
        <v>311</v>
      </c>
      <c r="C385" s="5"/>
      <c r="D385" s="70"/>
      <c r="E385" s="5"/>
      <c r="F385" s="2">
        <f>F386+F401+F405+F398</f>
        <v>406346083.21</v>
      </c>
    </row>
    <row r="386" spans="1:6" ht="45">
      <c r="A386" s="40" t="s">
        <v>101</v>
      </c>
      <c r="B386" s="6" t="s">
        <v>312</v>
      </c>
      <c r="C386" s="4"/>
      <c r="D386" s="69"/>
      <c r="E386" s="4"/>
      <c r="F386" s="2">
        <f>F387+F394+F396</f>
        <v>263145715.73</v>
      </c>
    </row>
    <row r="387" spans="1:6" ht="33.75">
      <c r="A387" s="19" t="s">
        <v>440</v>
      </c>
      <c r="B387" s="6" t="s">
        <v>500</v>
      </c>
      <c r="C387" s="41"/>
      <c r="D387" s="71"/>
      <c r="E387" s="41"/>
      <c r="F387" s="2">
        <f>SUM(F388:F393)</f>
        <v>258423500</v>
      </c>
    </row>
    <row r="388" spans="1:6" ht="12.75">
      <c r="A388" s="8" t="s">
        <v>366</v>
      </c>
      <c r="B388" s="6" t="s">
        <v>500</v>
      </c>
      <c r="C388" s="41" t="s">
        <v>415</v>
      </c>
      <c r="D388" s="71" t="s">
        <v>386</v>
      </c>
      <c r="E388" s="41" t="s">
        <v>376</v>
      </c>
      <c r="F388" s="2">
        <v>152521533.36</v>
      </c>
    </row>
    <row r="389" spans="1:6" ht="12.75">
      <c r="A389" s="8" t="s">
        <v>559</v>
      </c>
      <c r="B389" s="6" t="s">
        <v>500</v>
      </c>
      <c r="C389" s="41" t="s">
        <v>416</v>
      </c>
      <c r="D389" s="71" t="s">
        <v>386</v>
      </c>
      <c r="E389" s="41" t="s">
        <v>376</v>
      </c>
      <c r="F389" s="2">
        <v>1309.52</v>
      </c>
    </row>
    <row r="390" spans="1:6" ht="22.5">
      <c r="A390" s="8" t="s">
        <v>367</v>
      </c>
      <c r="B390" s="6" t="s">
        <v>500</v>
      </c>
      <c r="C390" s="41" t="s">
        <v>365</v>
      </c>
      <c r="D390" s="71" t="s">
        <v>386</v>
      </c>
      <c r="E390" s="41" t="s">
        <v>376</v>
      </c>
      <c r="F390" s="2">
        <v>48599395.78</v>
      </c>
    </row>
    <row r="391" spans="1:6" ht="12.75">
      <c r="A391" s="19" t="s">
        <v>427</v>
      </c>
      <c r="B391" s="6" t="s">
        <v>500</v>
      </c>
      <c r="C391" s="5" t="s">
        <v>426</v>
      </c>
      <c r="D391" s="5" t="s">
        <v>386</v>
      </c>
      <c r="E391" s="5" t="s">
        <v>376</v>
      </c>
      <c r="F391" s="2">
        <v>4782332.14</v>
      </c>
    </row>
    <row r="392" spans="1:6" ht="12.75">
      <c r="A392" s="7" t="s">
        <v>240</v>
      </c>
      <c r="B392" s="6" t="s">
        <v>500</v>
      </c>
      <c r="C392" s="5" t="s">
        <v>402</v>
      </c>
      <c r="D392" s="5" t="s">
        <v>386</v>
      </c>
      <c r="E392" s="5" t="s">
        <v>376</v>
      </c>
      <c r="F392" s="2">
        <v>16560467.73</v>
      </c>
    </row>
    <row r="393" spans="1:6" ht="22.5">
      <c r="A393" s="7" t="s">
        <v>324</v>
      </c>
      <c r="B393" s="6" t="s">
        <v>500</v>
      </c>
      <c r="C393" s="5" t="s">
        <v>411</v>
      </c>
      <c r="D393" s="5" t="s">
        <v>386</v>
      </c>
      <c r="E393" s="5" t="s">
        <v>376</v>
      </c>
      <c r="F393" s="2">
        <v>35958461.47</v>
      </c>
    </row>
    <row r="394" spans="1:6" ht="22.5">
      <c r="A394" s="7" t="s">
        <v>414</v>
      </c>
      <c r="B394" s="6" t="s">
        <v>501</v>
      </c>
      <c r="C394" s="41"/>
      <c r="D394" s="71"/>
      <c r="E394" s="41"/>
      <c r="F394" s="2">
        <f>F395</f>
        <v>4218500</v>
      </c>
    </row>
    <row r="395" spans="1:6" ht="12.75">
      <c r="A395" s="7" t="s">
        <v>597</v>
      </c>
      <c r="B395" s="6" t="s">
        <v>501</v>
      </c>
      <c r="C395" s="41" t="s">
        <v>594</v>
      </c>
      <c r="D395" s="71" t="s">
        <v>386</v>
      </c>
      <c r="E395" s="41" t="s">
        <v>376</v>
      </c>
      <c r="F395" s="2">
        <v>4218500</v>
      </c>
    </row>
    <row r="396" spans="1:6" ht="45">
      <c r="A396" s="53" t="s">
        <v>446</v>
      </c>
      <c r="B396" s="3" t="s">
        <v>502</v>
      </c>
      <c r="C396" s="41"/>
      <c r="D396" s="71"/>
      <c r="E396" s="41"/>
      <c r="F396" s="2">
        <f>F397</f>
        <v>503715.73</v>
      </c>
    </row>
    <row r="397" spans="1:6" ht="22.5">
      <c r="A397" s="7" t="s">
        <v>351</v>
      </c>
      <c r="B397" s="3" t="s">
        <v>502</v>
      </c>
      <c r="C397" s="41" t="s">
        <v>305</v>
      </c>
      <c r="D397" s="70" t="s">
        <v>388</v>
      </c>
      <c r="E397" s="5" t="s">
        <v>381</v>
      </c>
      <c r="F397" s="2">
        <v>503715.73</v>
      </c>
    </row>
    <row r="398" spans="1:6" ht="22.5">
      <c r="A398" s="7" t="s">
        <v>320</v>
      </c>
      <c r="B398" s="41" t="s">
        <v>560</v>
      </c>
      <c r="C398" s="41"/>
      <c r="D398" s="70"/>
      <c r="E398" s="5"/>
      <c r="F398" s="2">
        <f>F399</f>
        <v>12497274</v>
      </c>
    </row>
    <row r="399" spans="1:6" ht="12.75">
      <c r="A399" s="19" t="s">
        <v>339</v>
      </c>
      <c r="B399" s="41" t="s">
        <v>560</v>
      </c>
      <c r="C399" s="41"/>
      <c r="D399" s="70"/>
      <c r="E399" s="5"/>
      <c r="F399" s="2">
        <f>F400</f>
        <v>12497274</v>
      </c>
    </row>
    <row r="400" spans="1:6" ht="22.5">
      <c r="A400" s="7" t="s">
        <v>324</v>
      </c>
      <c r="B400" s="41" t="s">
        <v>561</v>
      </c>
      <c r="C400" s="5" t="s">
        <v>411</v>
      </c>
      <c r="D400" s="5" t="s">
        <v>386</v>
      </c>
      <c r="E400" s="5" t="s">
        <v>376</v>
      </c>
      <c r="F400" s="2">
        <v>12497274</v>
      </c>
    </row>
    <row r="401" spans="1:6" ht="12.75">
      <c r="A401" s="21" t="s">
        <v>17</v>
      </c>
      <c r="B401" s="6" t="s">
        <v>313</v>
      </c>
      <c r="C401" s="4"/>
      <c r="D401" s="41"/>
      <c r="E401" s="41"/>
      <c r="F401" s="2">
        <f>F402+F404+F403</f>
        <v>13051215.18</v>
      </c>
    </row>
    <row r="402" spans="1:6" ht="22.5">
      <c r="A402" s="7" t="s">
        <v>177</v>
      </c>
      <c r="B402" s="6" t="s">
        <v>314</v>
      </c>
      <c r="C402" s="5" t="s">
        <v>403</v>
      </c>
      <c r="D402" s="5" t="s">
        <v>386</v>
      </c>
      <c r="E402" s="5" t="s">
        <v>376</v>
      </c>
      <c r="F402" s="2">
        <v>13035318.36</v>
      </c>
    </row>
    <row r="403" spans="1:6" ht="12.75">
      <c r="A403" s="7" t="s">
        <v>352</v>
      </c>
      <c r="B403" s="6" t="s">
        <v>314</v>
      </c>
      <c r="C403" s="5" t="s">
        <v>405</v>
      </c>
      <c r="D403" s="5" t="s">
        <v>386</v>
      </c>
      <c r="E403" s="5" t="s">
        <v>376</v>
      </c>
      <c r="F403" s="2">
        <v>912.32</v>
      </c>
    </row>
    <row r="404" spans="1:6" ht="12.75">
      <c r="A404" s="7" t="s">
        <v>549</v>
      </c>
      <c r="B404" s="6" t="s">
        <v>314</v>
      </c>
      <c r="C404" s="5" t="s">
        <v>548</v>
      </c>
      <c r="D404" s="5" t="s">
        <v>386</v>
      </c>
      <c r="E404" s="5" t="s">
        <v>376</v>
      </c>
      <c r="F404" s="2">
        <v>14984.5</v>
      </c>
    </row>
    <row r="405" spans="1:6" ht="12.75">
      <c r="A405" s="7" t="s">
        <v>431</v>
      </c>
      <c r="B405" s="6" t="s">
        <v>315</v>
      </c>
      <c r="C405" s="5"/>
      <c r="D405" s="5"/>
      <c r="E405" s="5"/>
      <c r="F405" s="2">
        <f>F406</f>
        <v>117651878.3</v>
      </c>
    </row>
    <row r="406" spans="1:6" ht="12.75">
      <c r="A406" s="19" t="s">
        <v>339</v>
      </c>
      <c r="B406" s="6" t="s">
        <v>316</v>
      </c>
      <c r="C406" s="5"/>
      <c r="D406" s="5"/>
      <c r="E406" s="5"/>
      <c r="F406" s="2">
        <f>SUM(F407:F414)</f>
        <v>117651878.3</v>
      </c>
    </row>
    <row r="407" spans="1:6" ht="12.75">
      <c r="A407" s="8" t="s">
        <v>366</v>
      </c>
      <c r="B407" s="6" t="s">
        <v>316</v>
      </c>
      <c r="C407" s="41" t="s">
        <v>415</v>
      </c>
      <c r="D407" s="71" t="s">
        <v>386</v>
      </c>
      <c r="E407" s="41" t="s">
        <v>376</v>
      </c>
      <c r="F407" s="2">
        <v>59009977.18</v>
      </c>
    </row>
    <row r="408" spans="1:6" ht="12.75">
      <c r="A408" s="63" t="s">
        <v>417</v>
      </c>
      <c r="B408" s="6" t="s">
        <v>316</v>
      </c>
      <c r="C408" s="41" t="s">
        <v>416</v>
      </c>
      <c r="D408" s="71" t="s">
        <v>386</v>
      </c>
      <c r="E408" s="41" t="s">
        <v>376</v>
      </c>
      <c r="F408" s="2">
        <v>2712</v>
      </c>
    </row>
    <row r="409" spans="1:6" ht="22.5">
      <c r="A409" s="8" t="s">
        <v>367</v>
      </c>
      <c r="B409" s="6" t="s">
        <v>316</v>
      </c>
      <c r="C409" s="41" t="s">
        <v>365</v>
      </c>
      <c r="D409" s="71" t="s">
        <v>386</v>
      </c>
      <c r="E409" s="41" t="s">
        <v>376</v>
      </c>
      <c r="F409" s="2">
        <v>18370831.44</v>
      </c>
    </row>
    <row r="410" spans="1:6" ht="12.75">
      <c r="A410" s="19" t="s">
        <v>427</v>
      </c>
      <c r="B410" s="6" t="s">
        <v>316</v>
      </c>
      <c r="C410" s="5" t="s">
        <v>426</v>
      </c>
      <c r="D410" s="5" t="s">
        <v>386</v>
      </c>
      <c r="E410" s="5" t="s">
        <v>376</v>
      </c>
      <c r="F410" s="2">
        <v>2171292.08</v>
      </c>
    </row>
    <row r="411" spans="1:6" ht="12.75">
      <c r="A411" s="7" t="s">
        <v>240</v>
      </c>
      <c r="B411" s="6" t="s">
        <v>316</v>
      </c>
      <c r="C411" s="5" t="s">
        <v>402</v>
      </c>
      <c r="D411" s="5" t="s">
        <v>386</v>
      </c>
      <c r="E411" s="5" t="s">
        <v>376</v>
      </c>
      <c r="F411" s="43">
        <v>37941962.68</v>
      </c>
    </row>
    <row r="412" spans="1:6" ht="22.5">
      <c r="A412" s="7" t="s">
        <v>582</v>
      </c>
      <c r="B412" s="6" t="s">
        <v>316</v>
      </c>
      <c r="C412" s="5" t="s">
        <v>581</v>
      </c>
      <c r="D412" s="5" t="s">
        <v>386</v>
      </c>
      <c r="E412" s="5" t="s">
        <v>376</v>
      </c>
      <c r="F412" s="43">
        <v>3000</v>
      </c>
    </row>
    <row r="413" spans="1:6" ht="12.75">
      <c r="A413" s="7" t="s">
        <v>352</v>
      </c>
      <c r="B413" s="6" t="s">
        <v>316</v>
      </c>
      <c r="C413" s="5" t="s">
        <v>405</v>
      </c>
      <c r="D413" s="5" t="s">
        <v>386</v>
      </c>
      <c r="E413" s="5" t="s">
        <v>376</v>
      </c>
      <c r="F413" s="43">
        <v>7750</v>
      </c>
    </row>
    <row r="414" spans="1:6" ht="12.75">
      <c r="A414" s="7" t="s">
        <v>549</v>
      </c>
      <c r="B414" s="6" t="s">
        <v>316</v>
      </c>
      <c r="C414" s="5" t="s">
        <v>548</v>
      </c>
      <c r="D414" s="5" t="s">
        <v>386</v>
      </c>
      <c r="E414" s="5" t="s">
        <v>376</v>
      </c>
      <c r="F414" s="43">
        <v>144352.92</v>
      </c>
    </row>
    <row r="415" spans="1:6" ht="12.75">
      <c r="A415" s="58" t="s">
        <v>317</v>
      </c>
      <c r="B415" s="3" t="s">
        <v>318</v>
      </c>
      <c r="C415" s="5"/>
      <c r="D415" s="5"/>
      <c r="E415" s="5"/>
      <c r="F415" s="2">
        <f>F420+F424+F430+F416+F427+F438</f>
        <v>354745599.81999993</v>
      </c>
    </row>
    <row r="416" spans="1:6" ht="12.75">
      <c r="A416" s="22" t="s">
        <v>15</v>
      </c>
      <c r="B416" s="3" t="s">
        <v>562</v>
      </c>
      <c r="C416" s="5"/>
      <c r="D416" s="5"/>
      <c r="E416" s="5"/>
      <c r="F416" s="2">
        <f>F417</f>
        <v>7073502.01</v>
      </c>
    </row>
    <row r="417" spans="1:6" ht="12.75">
      <c r="A417" s="21" t="s">
        <v>20</v>
      </c>
      <c r="B417" s="3" t="s">
        <v>563</v>
      </c>
      <c r="C417" s="5"/>
      <c r="D417" s="5"/>
      <c r="E417" s="5"/>
      <c r="F417" s="2">
        <f>F419+F418</f>
        <v>7073502.01</v>
      </c>
    </row>
    <row r="418" spans="1:6" ht="22.5">
      <c r="A418" s="21" t="s">
        <v>182</v>
      </c>
      <c r="B418" s="3" t="s">
        <v>563</v>
      </c>
      <c r="C418" s="5" t="s">
        <v>603</v>
      </c>
      <c r="D418" s="5" t="s">
        <v>386</v>
      </c>
      <c r="E418" s="5" t="s">
        <v>376</v>
      </c>
      <c r="F418" s="2">
        <v>3980854.87</v>
      </c>
    </row>
    <row r="419" spans="1:6" ht="12.75">
      <c r="A419" s="19" t="s">
        <v>239</v>
      </c>
      <c r="B419" s="3" t="s">
        <v>563</v>
      </c>
      <c r="C419" s="5" t="s">
        <v>402</v>
      </c>
      <c r="D419" s="5" t="s">
        <v>386</v>
      </c>
      <c r="E419" s="5" t="s">
        <v>376</v>
      </c>
      <c r="F419" s="2">
        <v>3092647.14</v>
      </c>
    </row>
    <row r="420" spans="1:6" ht="12.75">
      <c r="A420" s="58" t="s">
        <v>1</v>
      </c>
      <c r="B420" s="3" t="s">
        <v>460</v>
      </c>
      <c r="C420" s="5"/>
      <c r="D420" s="5"/>
      <c r="E420" s="5"/>
      <c r="F420" s="2">
        <f>F421</f>
        <v>12676009.61</v>
      </c>
    </row>
    <row r="421" spans="1:6" ht="22.5">
      <c r="A421" s="58" t="s">
        <v>461</v>
      </c>
      <c r="B421" s="3" t="s">
        <v>319</v>
      </c>
      <c r="C421" s="42"/>
      <c r="D421" s="5"/>
      <c r="E421" s="5"/>
      <c r="F421" s="2">
        <f>F423+F422</f>
        <v>12676009.61</v>
      </c>
    </row>
    <row r="422" spans="1:6" ht="22.5">
      <c r="A422" s="58" t="s">
        <v>182</v>
      </c>
      <c r="B422" s="3" t="s">
        <v>319</v>
      </c>
      <c r="C422" s="42">
        <v>243</v>
      </c>
      <c r="D422" s="5" t="s">
        <v>386</v>
      </c>
      <c r="E422" s="5" t="s">
        <v>376</v>
      </c>
      <c r="F422" s="2">
        <v>805766.19</v>
      </c>
    </row>
    <row r="423" spans="1:6" ht="12.75">
      <c r="A423" s="19" t="s">
        <v>239</v>
      </c>
      <c r="B423" s="3" t="s">
        <v>319</v>
      </c>
      <c r="C423" s="42">
        <v>244</v>
      </c>
      <c r="D423" s="5" t="s">
        <v>386</v>
      </c>
      <c r="E423" s="5" t="s">
        <v>376</v>
      </c>
      <c r="F423" s="2">
        <v>11870243.42</v>
      </c>
    </row>
    <row r="424" spans="1:6" ht="12.75">
      <c r="A424" s="21" t="s">
        <v>135</v>
      </c>
      <c r="B424" s="6" t="s">
        <v>337</v>
      </c>
      <c r="C424" s="4"/>
      <c r="D424" s="41"/>
      <c r="E424" s="41"/>
      <c r="F424" s="2">
        <f>F425</f>
        <v>507318.99</v>
      </c>
    </row>
    <row r="425" spans="1:6" ht="12.75">
      <c r="A425" s="21" t="s">
        <v>96</v>
      </c>
      <c r="B425" s="6" t="s">
        <v>338</v>
      </c>
      <c r="C425" s="4"/>
      <c r="D425" s="41"/>
      <c r="E425" s="41"/>
      <c r="F425" s="2">
        <f>F426</f>
        <v>507318.99</v>
      </c>
    </row>
    <row r="426" spans="1:6" ht="22.5">
      <c r="A426" s="7" t="s">
        <v>179</v>
      </c>
      <c r="B426" s="6" t="s">
        <v>338</v>
      </c>
      <c r="C426" s="5" t="s">
        <v>433</v>
      </c>
      <c r="D426" s="5" t="s">
        <v>386</v>
      </c>
      <c r="E426" s="5" t="s">
        <v>376</v>
      </c>
      <c r="F426" s="2">
        <v>507318.99</v>
      </c>
    </row>
    <row r="427" spans="1:6" ht="12.75">
      <c r="A427" s="7" t="s">
        <v>16</v>
      </c>
      <c r="B427" s="3" t="s">
        <v>564</v>
      </c>
      <c r="C427" s="5"/>
      <c r="D427" s="5"/>
      <c r="E427" s="5"/>
      <c r="F427" s="2">
        <f>F428</f>
        <v>346137.2</v>
      </c>
    </row>
    <row r="428" spans="1:6" ht="12.75">
      <c r="A428" s="19" t="s">
        <v>339</v>
      </c>
      <c r="B428" s="3" t="s">
        <v>565</v>
      </c>
      <c r="C428" s="5"/>
      <c r="D428" s="5"/>
      <c r="E428" s="5"/>
      <c r="F428" s="2">
        <f>F429</f>
        <v>346137.2</v>
      </c>
    </row>
    <row r="429" spans="1:6" ht="12.75">
      <c r="A429" s="7" t="s">
        <v>16</v>
      </c>
      <c r="B429" s="3" t="s">
        <v>565</v>
      </c>
      <c r="C429" s="5" t="s">
        <v>412</v>
      </c>
      <c r="D429" s="5" t="s">
        <v>386</v>
      </c>
      <c r="E429" s="5" t="s">
        <v>376</v>
      </c>
      <c r="F429" s="2">
        <v>346137.2</v>
      </c>
    </row>
    <row r="430" spans="1:6" ht="22.5">
      <c r="A430" s="7" t="s">
        <v>504</v>
      </c>
      <c r="B430" s="3" t="s">
        <v>503</v>
      </c>
      <c r="C430" s="5"/>
      <c r="D430" s="5"/>
      <c r="E430" s="5"/>
      <c r="F430" s="2">
        <f>F433+F436+F431</f>
        <v>139948047.01</v>
      </c>
    </row>
    <row r="431" spans="1:6" ht="22.5">
      <c r="A431" s="7" t="s">
        <v>684</v>
      </c>
      <c r="B431" s="27" t="s">
        <v>672</v>
      </c>
      <c r="C431" s="5"/>
      <c r="D431" s="5"/>
      <c r="E431" s="5"/>
      <c r="F431" s="2">
        <f>F432</f>
        <v>22414900</v>
      </c>
    </row>
    <row r="432" spans="1:6" ht="22.5">
      <c r="A432" s="7" t="s">
        <v>437</v>
      </c>
      <c r="B432" s="27" t="s">
        <v>672</v>
      </c>
      <c r="C432" s="5" t="s">
        <v>436</v>
      </c>
      <c r="D432" s="5" t="s">
        <v>386</v>
      </c>
      <c r="E432" s="5" t="s">
        <v>376</v>
      </c>
      <c r="F432" s="2">
        <v>22414900</v>
      </c>
    </row>
    <row r="433" spans="1:6" ht="33.75">
      <c r="A433" s="63" t="s">
        <v>506</v>
      </c>
      <c r="B433" s="3" t="s">
        <v>505</v>
      </c>
      <c r="C433" s="5"/>
      <c r="D433" s="5"/>
      <c r="E433" s="5"/>
      <c r="F433" s="2">
        <f>F434+F435</f>
        <v>7376000</v>
      </c>
    </row>
    <row r="434" spans="1:6" ht="12.75">
      <c r="A434" s="19" t="s">
        <v>239</v>
      </c>
      <c r="B434" s="3" t="s">
        <v>505</v>
      </c>
      <c r="C434" s="5" t="s">
        <v>402</v>
      </c>
      <c r="D434" s="5" t="s">
        <v>386</v>
      </c>
      <c r="E434" s="5" t="s">
        <v>376</v>
      </c>
      <c r="F434" s="2">
        <v>6625000</v>
      </c>
    </row>
    <row r="435" spans="1:6" ht="12.75">
      <c r="A435" s="19" t="s">
        <v>16</v>
      </c>
      <c r="B435" s="3" t="s">
        <v>505</v>
      </c>
      <c r="C435" s="5" t="s">
        <v>412</v>
      </c>
      <c r="D435" s="5" t="s">
        <v>386</v>
      </c>
      <c r="E435" s="5" t="s">
        <v>376</v>
      </c>
      <c r="F435" s="2">
        <v>751000</v>
      </c>
    </row>
    <row r="436" spans="1:6" ht="15.75" customHeight="1">
      <c r="A436" s="72" t="s">
        <v>507</v>
      </c>
      <c r="B436" s="73" t="s">
        <v>683</v>
      </c>
      <c r="C436" s="5"/>
      <c r="D436" s="5"/>
      <c r="E436" s="5"/>
      <c r="F436" s="2">
        <f>F437</f>
        <v>110157147.01</v>
      </c>
    </row>
    <row r="437" spans="1:6" ht="32.25" customHeight="1">
      <c r="A437" s="7" t="s">
        <v>437</v>
      </c>
      <c r="B437" s="27" t="s">
        <v>683</v>
      </c>
      <c r="C437" s="5" t="s">
        <v>436</v>
      </c>
      <c r="D437" s="5" t="s">
        <v>386</v>
      </c>
      <c r="E437" s="5" t="s">
        <v>376</v>
      </c>
      <c r="F437" s="2">
        <v>110157147.01</v>
      </c>
    </row>
    <row r="438" spans="1:6" ht="12.75">
      <c r="A438" s="74" t="s">
        <v>507</v>
      </c>
      <c r="B438" s="27" t="s">
        <v>683</v>
      </c>
      <c r="C438" s="5"/>
      <c r="D438" s="5"/>
      <c r="E438" s="5"/>
      <c r="F438" s="2">
        <f>F439</f>
        <v>194194585</v>
      </c>
    </row>
    <row r="439" spans="1:6" ht="23.25" customHeight="1">
      <c r="A439" s="7" t="s">
        <v>437</v>
      </c>
      <c r="B439" s="27" t="s">
        <v>683</v>
      </c>
      <c r="C439" s="5" t="s">
        <v>436</v>
      </c>
      <c r="D439" s="5" t="s">
        <v>386</v>
      </c>
      <c r="E439" s="5" t="s">
        <v>376</v>
      </c>
      <c r="F439" s="2">
        <v>194194585</v>
      </c>
    </row>
    <row r="440" spans="1:6" ht="22.5">
      <c r="A440" s="25" t="s">
        <v>297</v>
      </c>
      <c r="B440" s="18" t="s">
        <v>60</v>
      </c>
      <c r="C440" s="4"/>
      <c r="D440" s="4"/>
      <c r="E440" s="4"/>
      <c r="F440" s="16">
        <f>F441+F453+F461+F470+F477+F481</f>
        <v>121748489.03</v>
      </c>
    </row>
    <row r="441" spans="1:6" ht="12.75">
      <c r="A441" s="7" t="s">
        <v>88</v>
      </c>
      <c r="B441" s="3" t="s">
        <v>87</v>
      </c>
      <c r="C441" s="4"/>
      <c r="D441" s="4"/>
      <c r="E441" s="4"/>
      <c r="F441" s="2">
        <f>F449+F442+F447</f>
        <v>502320.36</v>
      </c>
    </row>
    <row r="442" spans="1:6" ht="12.75">
      <c r="A442" s="22" t="s">
        <v>15</v>
      </c>
      <c r="B442" s="23" t="s">
        <v>245</v>
      </c>
      <c r="C442" s="4"/>
      <c r="D442" s="4"/>
      <c r="E442" s="4"/>
      <c r="F442" s="2">
        <f>F443</f>
        <v>180549.36000000002</v>
      </c>
    </row>
    <row r="443" spans="1:6" ht="12.75">
      <c r="A443" s="24" t="s">
        <v>96</v>
      </c>
      <c r="B443" s="23" t="s">
        <v>246</v>
      </c>
      <c r="C443" s="4"/>
      <c r="D443" s="4"/>
      <c r="E443" s="4"/>
      <c r="F443" s="2">
        <f>F446+F445+F444</f>
        <v>180549.36000000002</v>
      </c>
    </row>
    <row r="444" spans="1:6" ht="12.75">
      <c r="A444" s="7" t="s">
        <v>427</v>
      </c>
      <c r="B444" s="23" t="s">
        <v>246</v>
      </c>
      <c r="C444" s="5" t="s">
        <v>426</v>
      </c>
      <c r="D444" s="5" t="s">
        <v>386</v>
      </c>
      <c r="E444" s="5" t="s">
        <v>387</v>
      </c>
      <c r="F444" s="2">
        <v>611.26</v>
      </c>
    </row>
    <row r="445" spans="1:6" ht="12.75">
      <c r="A445" s="19" t="s">
        <v>240</v>
      </c>
      <c r="B445" s="23" t="s">
        <v>246</v>
      </c>
      <c r="C445" s="5" t="s">
        <v>402</v>
      </c>
      <c r="D445" s="5" t="s">
        <v>386</v>
      </c>
      <c r="E445" s="5" t="s">
        <v>387</v>
      </c>
      <c r="F445" s="2">
        <v>156938.1</v>
      </c>
    </row>
    <row r="446" spans="1:6" ht="12.75">
      <c r="A446" s="24" t="s">
        <v>409</v>
      </c>
      <c r="B446" s="23" t="s">
        <v>246</v>
      </c>
      <c r="C446" s="5" t="s">
        <v>408</v>
      </c>
      <c r="D446" s="23" t="s">
        <v>385</v>
      </c>
      <c r="E446" s="23" t="s">
        <v>381</v>
      </c>
      <c r="F446" s="2">
        <v>23000</v>
      </c>
    </row>
    <row r="447" spans="1:6" ht="12.75">
      <c r="A447" s="7" t="s">
        <v>16</v>
      </c>
      <c r="B447" s="23" t="s">
        <v>566</v>
      </c>
      <c r="C447" s="5"/>
      <c r="D447" s="23"/>
      <c r="E447" s="23"/>
      <c r="F447" s="2">
        <f>F448</f>
        <v>74971</v>
      </c>
    </row>
    <row r="448" spans="1:6" ht="12.75">
      <c r="A448" s="19" t="s">
        <v>339</v>
      </c>
      <c r="B448" s="23" t="s">
        <v>567</v>
      </c>
      <c r="C448" s="5" t="s">
        <v>412</v>
      </c>
      <c r="D448" s="23" t="s">
        <v>386</v>
      </c>
      <c r="E448" s="23" t="s">
        <v>377</v>
      </c>
      <c r="F448" s="2">
        <v>74971</v>
      </c>
    </row>
    <row r="449" spans="1:6" ht="12.75">
      <c r="A449" s="7" t="s">
        <v>431</v>
      </c>
      <c r="B449" s="3" t="s">
        <v>116</v>
      </c>
      <c r="C449" s="4"/>
      <c r="D449" s="4"/>
      <c r="E449" s="4"/>
      <c r="F449" s="2">
        <f>F450</f>
        <v>246800</v>
      </c>
    </row>
    <row r="450" spans="1:6" ht="12.75">
      <c r="A450" s="7" t="s">
        <v>180</v>
      </c>
      <c r="B450" s="3" t="s">
        <v>173</v>
      </c>
      <c r="C450" s="4"/>
      <c r="D450" s="4"/>
      <c r="E450" s="4"/>
      <c r="F450" s="2">
        <f>F452+F451</f>
        <v>246800</v>
      </c>
    </row>
    <row r="451" spans="1:6" ht="12.75">
      <c r="A451" s="19" t="s">
        <v>427</v>
      </c>
      <c r="B451" s="3" t="s">
        <v>173</v>
      </c>
      <c r="C451" s="42">
        <v>242</v>
      </c>
      <c r="D451" s="5" t="s">
        <v>386</v>
      </c>
      <c r="E451" s="5" t="s">
        <v>377</v>
      </c>
      <c r="F451" s="2">
        <v>16000</v>
      </c>
    </row>
    <row r="452" spans="1:6" ht="12.75">
      <c r="A452" s="19" t="s">
        <v>240</v>
      </c>
      <c r="B452" s="3" t="s">
        <v>173</v>
      </c>
      <c r="C452" s="42">
        <v>244</v>
      </c>
      <c r="D452" s="5" t="s">
        <v>386</v>
      </c>
      <c r="E452" s="5" t="s">
        <v>377</v>
      </c>
      <c r="F452" s="2">
        <v>230800</v>
      </c>
    </row>
    <row r="453" spans="1:6" ht="12.75">
      <c r="A453" s="7" t="s">
        <v>89</v>
      </c>
      <c r="B453" s="3" t="s">
        <v>90</v>
      </c>
      <c r="C453" s="4"/>
      <c r="D453" s="4"/>
      <c r="E453" s="4"/>
      <c r="F453" s="2">
        <f>F458+F456+F454</f>
        <v>175824.52000000002</v>
      </c>
    </row>
    <row r="454" spans="1:6" ht="22.5">
      <c r="A454" s="7" t="s">
        <v>605</v>
      </c>
      <c r="B454" s="3" t="s">
        <v>604</v>
      </c>
      <c r="C454" s="4"/>
      <c r="D454" s="4"/>
      <c r="E454" s="4"/>
      <c r="F454" s="2">
        <f>F455</f>
        <v>16000</v>
      </c>
    </row>
    <row r="455" spans="1:6" ht="12.75">
      <c r="A455" s="19" t="s">
        <v>240</v>
      </c>
      <c r="B455" s="3" t="s">
        <v>604</v>
      </c>
      <c r="C455" s="5" t="s">
        <v>402</v>
      </c>
      <c r="D455" s="5" t="s">
        <v>386</v>
      </c>
      <c r="E455" s="5" t="s">
        <v>387</v>
      </c>
      <c r="F455" s="2">
        <v>16000</v>
      </c>
    </row>
    <row r="456" spans="1:6" ht="12.75">
      <c r="A456" s="7" t="s">
        <v>16</v>
      </c>
      <c r="B456" s="23" t="s">
        <v>568</v>
      </c>
      <c r="C456" s="5"/>
      <c r="D456" s="23"/>
      <c r="E456" s="23"/>
      <c r="F456" s="2">
        <f>F457</f>
        <v>77000</v>
      </c>
    </row>
    <row r="457" spans="1:6" ht="12.75">
      <c r="A457" s="19" t="s">
        <v>339</v>
      </c>
      <c r="B457" s="23" t="s">
        <v>569</v>
      </c>
      <c r="C457" s="5" t="s">
        <v>412</v>
      </c>
      <c r="D457" s="23" t="s">
        <v>386</v>
      </c>
      <c r="E457" s="23" t="s">
        <v>377</v>
      </c>
      <c r="F457" s="2">
        <v>77000</v>
      </c>
    </row>
    <row r="458" spans="1:6" ht="12.75">
      <c r="A458" s="7" t="s">
        <v>431</v>
      </c>
      <c r="B458" s="3" t="s">
        <v>156</v>
      </c>
      <c r="C458" s="4"/>
      <c r="D458" s="4"/>
      <c r="E458" s="4"/>
      <c r="F458" s="2">
        <f>F459</f>
        <v>82824.52</v>
      </c>
    </row>
    <row r="459" spans="1:6" ht="12.75">
      <c r="A459" s="7" t="s">
        <v>181</v>
      </c>
      <c r="B459" s="3" t="s">
        <v>174</v>
      </c>
      <c r="C459" s="4"/>
      <c r="D459" s="4"/>
      <c r="E459" s="4"/>
      <c r="F459" s="2">
        <f>F460</f>
        <v>82824.52</v>
      </c>
    </row>
    <row r="460" spans="1:6" ht="12.75">
      <c r="A460" s="19" t="s">
        <v>239</v>
      </c>
      <c r="B460" s="3" t="s">
        <v>174</v>
      </c>
      <c r="C460" s="42">
        <v>244</v>
      </c>
      <c r="D460" s="5" t="s">
        <v>386</v>
      </c>
      <c r="E460" s="5" t="s">
        <v>377</v>
      </c>
      <c r="F460" s="2">
        <v>82824.52</v>
      </c>
    </row>
    <row r="461" spans="1:6" ht="22.5">
      <c r="A461" s="7" t="s">
        <v>172</v>
      </c>
      <c r="B461" s="3" t="s">
        <v>91</v>
      </c>
      <c r="C461" s="4"/>
      <c r="D461" s="4"/>
      <c r="E461" s="4"/>
      <c r="F461" s="2">
        <f>F468+F462+F466</f>
        <v>6065819.42</v>
      </c>
    </row>
    <row r="462" spans="1:6" ht="22.5">
      <c r="A462" s="19" t="s">
        <v>19</v>
      </c>
      <c r="B462" s="41" t="s">
        <v>232</v>
      </c>
      <c r="C462" s="4"/>
      <c r="D462" s="4"/>
      <c r="E462" s="4"/>
      <c r="F462" s="2">
        <f>F463</f>
        <v>1232700</v>
      </c>
    </row>
    <row r="463" spans="1:6" ht="12.75">
      <c r="A463" s="7" t="s">
        <v>231</v>
      </c>
      <c r="B463" s="3" t="s">
        <v>508</v>
      </c>
      <c r="C463" s="4"/>
      <c r="D463" s="4"/>
      <c r="E463" s="4"/>
      <c r="F463" s="2">
        <f>F464+F465</f>
        <v>1232700</v>
      </c>
    </row>
    <row r="464" spans="1:6" ht="12.75">
      <c r="A464" s="19" t="s">
        <v>240</v>
      </c>
      <c r="B464" s="3" t="s">
        <v>508</v>
      </c>
      <c r="C464" s="42">
        <v>244</v>
      </c>
      <c r="D464" s="5" t="s">
        <v>386</v>
      </c>
      <c r="E464" s="5" t="s">
        <v>386</v>
      </c>
      <c r="F464" s="2">
        <v>748761</v>
      </c>
    </row>
    <row r="465" spans="1:6" ht="12.75">
      <c r="A465" s="19" t="s">
        <v>183</v>
      </c>
      <c r="B465" s="3" t="s">
        <v>508</v>
      </c>
      <c r="C465" s="42">
        <v>612</v>
      </c>
      <c r="D465" s="5" t="s">
        <v>386</v>
      </c>
      <c r="E465" s="5" t="s">
        <v>386</v>
      </c>
      <c r="F465" s="2">
        <v>483939</v>
      </c>
    </row>
    <row r="466" spans="1:6" ht="12.75">
      <c r="A466" s="19" t="s">
        <v>607</v>
      </c>
      <c r="B466" s="3" t="s">
        <v>606</v>
      </c>
      <c r="C466" s="4"/>
      <c r="D466" s="4"/>
      <c r="E466" s="4"/>
      <c r="F466" s="2">
        <f>F467</f>
        <v>2028005.49</v>
      </c>
    </row>
    <row r="467" spans="1:6" ht="12.75">
      <c r="A467" s="19" t="s">
        <v>183</v>
      </c>
      <c r="B467" s="3" t="s">
        <v>606</v>
      </c>
      <c r="C467" s="42">
        <v>612</v>
      </c>
      <c r="D467" s="5" t="s">
        <v>386</v>
      </c>
      <c r="E467" s="5" t="s">
        <v>386</v>
      </c>
      <c r="F467" s="2">
        <v>2028005.49</v>
      </c>
    </row>
    <row r="468" spans="1:6" ht="12.75">
      <c r="A468" s="7" t="s">
        <v>346</v>
      </c>
      <c r="B468" s="3" t="s">
        <v>509</v>
      </c>
      <c r="C468" s="4"/>
      <c r="D468" s="4"/>
      <c r="E468" s="4"/>
      <c r="F468" s="2">
        <f>F469</f>
        <v>2805113.93</v>
      </c>
    </row>
    <row r="469" spans="1:6" ht="12.75">
      <c r="A469" s="19" t="s">
        <v>240</v>
      </c>
      <c r="B469" s="3" t="s">
        <v>509</v>
      </c>
      <c r="C469" s="42">
        <v>244</v>
      </c>
      <c r="D469" s="5" t="s">
        <v>386</v>
      </c>
      <c r="E469" s="5" t="s">
        <v>386</v>
      </c>
      <c r="F469" s="2">
        <v>2805113.93</v>
      </c>
    </row>
    <row r="470" spans="1:6" ht="12.75">
      <c r="A470" s="7" t="s">
        <v>93</v>
      </c>
      <c r="B470" s="3" t="s">
        <v>92</v>
      </c>
      <c r="C470" s="4"/>
      <c r="D470" s="4"/>
      <c r="E470" s="4"/>
      <c r="F470" s="2">
        <f>F471</f>
        <v>1048964.73</v>
      </c>
    </row>
    <row r="471" spans="1:6" ht="12.75">
      <c r="A471" s="21" t="s">
        <v>15</v>
      </c>
      <c r="B471" s="3" t="s">
        <v>162</v>
      </c>
      <c r="C471" s="4"/>
      <c r="D471" s="4"/>
      <c r="E471" s="4"/>
      <c r="F471" s="2">
        <f>SUM(F473:F476)</f>
        <v>1048964.73</v>
      </c>
    </row>
    <row r="472" spans="1:6" ht="12.75">
      <c r="A472" s="21" t="s">
        <v>20</v>
      </c>
      <c r="B472" s="3" t="s">
        <v>161</v>
      </c>
      <c r="C472" s="4"/>
      <c r="D472" s="4"/>
      <c r="E472" s="4"/>
      <c r="F472" s="2">
        <f>F473</f>
        <v>320845</v>
      </c>
    </row>
    <row r="473" spans="1:6" ht="12.75">
      <c r="A473" s="19" t="s">
        <v>239</v>
      </c>
      <c r="B473" s="3" t="s">
        <v>161</v>
      </c>
      <c r="C473" s="42">
        <v>244</v>
      </c>
      <c r="D473" s="5" t="s">
        <v>386</v>
      </c>
      <c r="E473" s="5" t="s">
        <v>376</v>
      </c>
      <c r="F473" s="2">
        <v>320845</v>
      </c>
    </row>
    <row r="474" spans="1:6" ht="12.75">
      <c r="A474" s="19" t="s">
        <v>239</v>
      </c>
      <c r="B474" s="3" t="s">
        <v>161</v>
      </c>
      <c r="C474" s="42">
        <v>244</v>
      </c>
      <c r="D474" s="5" t="s">
        <v>386</v>
      </c>
      <c r="E474" s="5" t="s">
        <v>377</v>
      </c>
      <c r="F474" s="2">
        <v>509909.73</v>
      </c>
    </row>
    <row r="475" spans="1:6" ht="12.75">
      <c r="A475" s="19" t="s">
        <v>239</v>
      </c>
      <c r="B475" s="3" t="s">
        <v>161</v>
      </c>
      <c r="C475" s="42">
        <v>244</v>
      </c>
      <c r="D475" s="5" t="s">
        <v>386</v>
      </c>
      <c r="E475" s="5" t="s">
        <v>377</v>
      </c>
      <c r="F475" s="2">
        <v>31010</v>
      </c>
    </row>
    <row r="476" spans="1:6" ht="12.75">
      <c r="A476" s="19" t="s">
        <v>239</v>
      </c>
      <c r="B476" s="3" t="s">
        <v>161</v>
      </c>
      <c r="C476" s="42">
        <v>612</v>
      </c>
      <c r="D476" s="5" t="s">
        <v>386</v>
      </c>
      <c r="E476" s="5" t="s">
        <v>377</v>
      </c>
      <c r="F476" s="2">
        <v>187200</v>
      </c>
    </row>
    <row r="477" spans="1:6" ht="12.75">
      <c r="A477" s="7" t="s">
        <v>136</v>
      </c>
      <c r="B477" s="3" t="s">
        <v>113</v>
      </c>
      <c r="C477" s="4"/>
      <c r="D477" s="4"/>
      <c r="E477" s="4"/>
      <c r="F477" s="2">
        <f>F478</f>
        <v>70000</v>
      </c>
    </row>
    <row r="478" spans="1:6" ht="12.75">
      <c r="A478" s="21" t="s">
        <v>16</v>
      </c>
      <c r="B478" s="39" t="s">
        <v>175</v>
      </c>
      <c r="C478" s="69"/>
      <c r="D478" s="69"/>
      <c r="E478" s="4"/>
      <c r="F478" s="2">
        <f>F479</f>
        <v>70000</v>
      </c>
    </row>
    <row r="479" spans="1:6" ht="12.75">
      <c r="A479" s="21" t="s">
        <v>163</v>
      </c>
      <c r="B479" s="3" t="s">
        <v>114</v>
      </c>
      <c r="C479" s="4"/>
      <c r="D479" s="4"/>
      <c r="E479" s="4"/>
      <c r="F479" s="2">
        <f>F480</f>
        <v>70000</v>
      </c>
    </row>
    <row r="480" spans="1:6" ht="12.75">
      <c r="A480" s="19" t="s">
        <v>183</v>
      </c>
      <c r="B480" s="3" t="s">
        <v>114</v>
      </c>
      <c r="C480" s="42">
        <v>612</v>
      </c>
      <c r="D480" s="5" t="s">
        <v>388</v>
      </c>
      <c r="E480" s="5" t="s">
        <v>383</v>
      </c>
      <c r="F480" s="2">
        <v>70000</v>
      </c>
    </row>
    <row r="481" spans="1:7" ht="12.75">
      <c r="A481" s="7" t="s">
        <v>137</v>
      </c>
      <c r="B481" s="3" t="s">
        <v>138</v>
      </c>
      <c r="C481" s="42"/>
      <c r="D481" s="5"/>
      <c r="E481" s="5"/>
      <c r="F481" s="2">
        <f>F493+F485+F482+F487+F491</f>
        <v>113885560</v>
      </c>
      <c r="G481" s="80"/>
    </row>
    <row r="482" spans="1:6" ht="33.75">
      <c r="A482" s="19" t="s">
        <v>392</v>
      </c>
      <c r="B482" s="6" t="s">
        <v>510</v>
      </c>
      <c r="C482" s="42"/>
      <c r="D482" s="5"/>
      <c r="E482" s="5"/>
      <c r="F482" s="2">
        <f>F483+F484</f>
        <v>57563710</v>
      </c>
    </row>
    <row r="483" spans="1:6" ht="27" customHeight="1">
      <c r="A483" s="19" t="s">
        <v>413</v>
      </c>
      <c r="B483" s="6" t="s">
        <v>510</v>
      </c>
      <c r="C483" s="42">
        <v>611</v>
      </c>
      <c r="D483" s="5" t="s">
        <v>386</v>
      </c>
      <c r="E483" s="5" t="s">
        <v>377</v>
      </c>
      <c r="F483" s="2">
        <v>56929370</v>
      </c>
    </row>
    <row r="484" spans="1:6" ht="12.75">
      <c r="A484" s="19" t="s">
        <v>183</v>
      </c>
      <c r="B484" s="6" t="s">
        <v>510</v>
      </c>
      <c r="C484" s="42">
        <v>612</v>
      </c>
      <c r="D484" s="5" t="s">
        <v>386</v>
      </c>
      <c r="E484" s="5" t="s">
        <v>377</v>
      </c>
      <c r="F484" s="2">
        <v>634340</v>
      </c>
    </row>
    <row r="485" spans="1:6" ht="33.75">
      <c r="A485" s="19" t="s">
        <v>23</v>
      </c>
      <c r="B485" s="6" t="s">
        <v>511</v>
      </c>
      <c r="C485" s="41"/>
      <c r="D485" s="41"/>
      <c r="E485" s="41"/>
      <c r="F485" s="43">
        <f>F486</f>
        <v>6112898.93</v>
      </c>
    </row>
    <row r="486" spans="1:6" ht="22.5">
      <c r="A486" s="7" t="s">
        <v>437</v>
      </c>
      <c r="B486" s="6" t="s">
        <v>511</v>
      </c>
      <c r="C486" s="41" t="s">
        <v>436</v>
      </c>
      <c r="D486" s="41" t="s">
        <v>388</v>
      </c>
      <c r="E486" s="41" t="s">
        <v>381</v>
      </c>
      <c r="F486" s="43">
        <v>6112898.93</v>
      </c>
    </row>
    <row r="487" spans="1:6" ht="49.5" customHeight="1">
      <c r="A487" s="53" t="s">
        <v>110</v>
      </c>
      <c r="B487" s="41" t="s">
        <v>512</v>
      </c>
      <c r="C487" s="41"/>
      <c r="D487" s="41"/>
      <c r="E487" s="41"/>
      <c r="F487" s="43">
        <f>F489+F488+F490</f>
        <v>35363300</v>
      </c>
    </row>
    <row r="488" spans="1:6" ht="12.75">
      <c r="A488" s="19" t="s">
        <v>239</v>
      </c>
      <c r="B488" s="41" t="s">
        <v>512</v>
      </c>
      <c r="C488" s="41" t="s">
        <v>402</v>
      </c>
      <c r="D488" s="41" t="s">
        <v>388</v>
      </c>
      <c r="E488" s="41" t="s">
        <v>381</v>
      </c>
      <c r="F488" s="43">
        <v>534653.4</v>
      </c>
    </row>
    <row r="489" spans="1:6" ht="22.5">
      <c r="A489" s="7" t="s">
        <v>419</v>
      </c>
      <c r="B489" s="41" t="s">
        <v>512</v>
      </c>
      <c r="C489" s="41" t="s">
        <v>422</v>
      </c>
      <c r="D489" s="41" t="s">
        <v>388</v>
      </c>
      <c r="E489" s="41" t="s">
        <v>381</v>
      </c>
      <c r="F489" s="9">
        <v>28564689.15</v>
      </c>
    </row>
    <row r="490" spans="1:6" ht="12.75">
      <c r="A490" s="7" t="s">
        <v>296</v>
      </c>
      <c r="B490" s="41" t="s">
        <v>512</v>
      </c>
      <c r="C490" s="41" t="s">
        <v>295</v>
      </c>
      <c r="D490" s="41" t="s">
        <v>388</v>
      </c>
      <c r="E490" s="41" t="s">
        <v>381</v>
      </c>
      <c r="F490" s="9">
        <v>6263957.45</v>
      </c>
    </row>
    <row r="491" spans="1:6" ht="33.75">
      <c r="A491" s="19" t="s">
        <v>513</v>
      </c>
      <c r="B491" s="6" t="s">
        <v>514</v>
      </c>
      <c r="C491" s="41"/>
      <c r="D491" s="41"/>
      <c r="E491" s="41"/>
      <c r="F491" s="43">
        <f>F492</f>
        <v>14825651.07</v>
      </c>
    </row>
    <row r="492" spans="1:6" ht="22.5">
      <c r="A492" s="7" t="s">
        <v>437</v>
      </c>
      <c r="B492" s="6" t="s">
        <v>514</v>
      </c>
      <c r="C492" s="41" t="s">
        <v>436</v>
      </c>
      <c r="D492" s="41" t="s">
        <v>388</v>
      </c>
      <c r="E492" s="41" t="s">
        <v>381</v>
      </c>
      <c r="F492" s="43">
        <v>14825651.07</v>
      </c>
    </row>
    <row r="493" spans="1:6" ht="12.75">
      <c r="A493" s="21" t="s">
        <v>294</v>
      </c>
      <c r="B493" s="3" t="s">
        <v>139</v>
      </c>
      <c r="C493" s="4"/>
      <c r="D493" s="4"/>
      <c r="E493" s="4"/>
      <c r="F493" s="2">
        <f>F494</f>
        <v>20000</v>
      </c>
    </row>
    <row r="494" spans="1:6" ht="12.75">
      <c r="A494" s="19" t="s">
        <v>183</v>
      </c>
      <c r="B494" s="3" t="s">
        <v>139</v>
      </c>
      <c r="C494" s="42">
        <v>612</v>
      </c>
      <c r="D494" s="5" t="s">
        <v>388</v>
      </c>
      <c r="E494" s="5" t="s">
        <v>383</v>
      </c>
      <c r="F494" s="2">
        <v>20000</v>
      </c>
    </row>
    <row r="495" spans="1:6" ht="33.75">
      <c r="A495" s="25" t="s">
        <v>216</v>
      </c>
      <c r="B495" s="18" t="s">
        <v>61</v>
      </c>
      <c r="C495" s="4"/>
      <c r="D495" s="4"/>
      <c r="E495" s="4"/>
      <c r="F495" s="16">
        <f>F496+F505+F508</f>
        <v>60704884.45</v>
      </c>
    </row>
    <row r="496" spans="1:6" ht="12.75">
      <c r="A496" s="7" t="s">
        <v>203</v>
      </c>
      <c r="B496" s="3" t="s">
        <v>204</v>
      </c>
      <c r="C496" s="4"/>
      <c r="D496" s="4"/>
      <c r="E496" s="4"/>
      <c r="F496" s="2">
        <f>F497+F502</f>
        <v>43855184.45</v>
      </c>
    </row>
    <row r="497" spans="1:6" ht="22.5">
      <c r="A497" s="7" t="s">
        <v>19</v>
      </c>
      <c r="B497" s="23" t="s">
        <v>349</v>
      </c>
      <c r="C497" s="5"/>
      <c r="D497" s="5"/>
      <c r="E497" s="5"/>
      <c r="F497" s="2">
        <f>F498+F500</f>
        <v>30238684.45</v>
      </c>
    </row>
    <row r="498" spans="1:6" ht="12.75">
      <c r="A498" s="7" t="s">
        <v>24</v>
      </c>
      <c r="B498" s="41" t="s">
        <v>624</v>
      </c>
      <c r="C498" s="5"/>
      <c r="D498" s="5"/>
      <c r="E498" s="5"/>
      <c r="F498" s="2">
        <f>F499</f>
        <v>26465376.2</v>
      </c>
    </row>
    <row r="499" spans="1:6" ht="22.5">
      <c r="A499" s="7" t="s">
        <v>434</v>
      </c>
      <c r="B499" s="41" t="s">
        <v>624</v>
      </c>
      <c r="C499" s="5" t="s">
        <v>433</v>
      </c>
      <c r="D499" s="5" t="s">
        <v>382</v>
      </c>
      <c r="E499" s="5" t="s">
        <v>382</v>
      </c>
      <c r="F499" s="2">
        <v>26465376.2</v>
      </c>
    </row>
    <row r="500" spans="1:6" ht="50.25" customHeight="1">
      <c r="A500" s="40" t="s">
        <v>570</v>
      </c>
      <c r="B500" s="28" t="s">
        <v>625</v>
      </c>
      <c r="C500" s="5"/>
      <c r="D500" s="5"/>
      <c r="E500" s="5"/>
      <c r="F500" s="2">
        <f>F501</f>
        <v>3773308.25</v>
      </c>
    </row>
    <row r="501" spans="1:6" ht="12.75">
      <c r="A501" s="20" t="s">
        <v>4</v>
      </c>
      <c r="B501" s="28" t="s">
        <v>625</v>
      </c>
      <c r="C501" s="5" t="s">
        <v>2</v>
      </c>
      <c r="D501" s="5" t="s">
        <v>382</v>
      </c>
      <c r="E501" s="5" t="s">
        <v>377</v>
      </c>
      <c r="F501" s="2">
        <v>3773308.25</v>
      </c>
    </row>
    <row r="502" spans="1:6" ht="12.75">
      <c r="A502" s="21" t="s">
        <v>135</v>
      </c>
      <c r="B502" s="3" t="s">
        <v>205</v>
      </c>
      <c r="C502" s="4"/>
      <c r="D502" s="4"/>
      <c r="E502" s="4"/>
      <c r="F502" s="2">
        <f>F503</f>
        <v>13616500</v>
      </c>
    </row>
    <row r="503" spans="1:6" ht="12.75">
      <c r="A503" s="21" t="s">
        <v>24</v>
      </c>
      <c r="B503" s="3" t="s">
        <v>571</v>
      </c>
      <c r="C503" s="4"/>
      <c r="D503" s="4"/>
      <c r="E503" s="4"/>
      <c r="F503" s="2">
        <f>F504</f>
        <v>13616500</v>
      </c>
    </row>
    <row r="504" spans="1:6" ht="22.5">
      <c r="A504" s="7" t="s">
        <v>178</v>
      </c>
      <c r="B504" s="3" t="s">
        <v>571</v>
      </c>
      <c r="C504" s="5" t="s">
        <v>433</v>
      </c>
      <c r="D504" s="5" t="s">
        <v>382</v>
      </c>
      <c r="E504" s="5" t="s">
        <v>382</v>
      </c>
      <c r="F504" s="2">
        <v>13616500</v>
      </c>
    </row>
    <row r="505" spans="1:6" ht="22.5">
      <c r="A505" s="7" t="s">
        <v>206</v>
      </c>
      <c r="B505" s="3" t="s">
        <v>207</v>
      </c>
      <c r="C505" s="5"/>
      <c r="D505" s="5"/>
      <c r="E505" s="5"/>
      <c r="F505" s="2">
        <f>F506</f>
        <v>7327530</v>
      </c>
    </row>
    <row r="506" spans="1:6" ht="22.5">
      <c r="A506" s="21" t="s">
        <v>25</v>
      </c>
      <c r="B506" s="23" t="s">
        <v>572</v>
      </c>
      <c r="C506" s="5"/>
      <c r="D506" s="5"/>
      <c r="E506" s="5"/>
      <c r="F506" s="2">
        <f>F507</f>
        <v>7327530</v>
      </c>
    </row>
    <row r="507" spans="1:6" ht="12.75">
      <c r="A507" s="7" t="s">
        <v>423</v>
      </c>
      <c r="B507" s="23" t="s">
        <v>572</v>
      </c>
      <c r="C507" s="5" t="s">
        <v>424</v>
      </c>
      <c r="D507" s="5" t="s">
        <v>388</v>
      </c>
      <c r="E507" s="5" t="s">
        <v>381</v>
      </c>
      <c r="F507" s="2">
        <v>7327530</v>
      </c>
    </row>
    <row r="508" spans="1:6" ht="18" customHeight="1">
      <c r="A508" s="20" t="s">
        <v>37</v>
      </c>
      <c r="B508" s="3" t="s">
        <v>370</v>
      </c>
      <c r="C508" s="5"/>
      <c r="D508" s="5"/>
      <c r="E508" s="5"/>
      <c r="F508" s="2">
        <f>F512+F509</f>
        <v>9522170</v>
      </c>
    </row>
    <row r="509" spans="1:6" ht="22.5">
      <c r="A509" s="58" t="s">
        <v>19</v>
      </c>
      <c r="B509" s="41" t="s">
        <v>226</v>
      </c>
      <c r="C509" s="5"/>
      <c r="D509" s="5"/>
      <c r="E509" s="5"/>
      <c r="F509" s="2">
        <f>F510</f>
        <v>7522170</v>
      </c>
    </row>
    <row r="510" spans="1:6" ht="21.75" customHeight="1">
      <c r="A510" s="7" t="s">
        <v>627</v>
      </c>
      <c r="B510" s="3" t="s">
        <v>626</v>
      </c>
      <c r="C510" s="5"/>
      <c r="D510" s="5"/>
      <c r="E510" s="5"/>
      <c r="F510" s="2">
        <f>F511</f>
        <v>7522170</v>
      </c>
    </row>
    <row r="511" spans="1:6" ht="22.5">
      <c r="A511" s="7" t="s">
        <v>178</v>
      </c>
      <c r="B511" s="3" t="s">
        <v>626</v>
      </c>
      <c r="C511" s="5" t="s">
        <v>433</v>
      </c>
      <c r="D511" s="5" t="s">
        <v>382</v>
      </c>
      <c r="E511" s="5" t="s">
        <v>382</v>
      </c>
      <c r="F511" s="2">
        <v>7522170</v>
      </c>
    </row>
    <row r="512" spans="1:6" ht="12.75">
      <c r="A512" s="21" t="s">
        <v>15</v>
      </c>
      <c r="B512" s="3" t="s">
        <v>227</v>
      </c>
      <c r="C512" s="5"/>
      <c r="D512" s="5"/>
      <c r="E512" s="5"/>
      <c r="F512" s="2">
        <f>F513</f>
        <v>2000000</v>
      </c>
    </row>
    <row r="513" spans="1:6" ht="22.5">
      <c r="A513" s="21" t="s">
        <v>574</v>
      </c>
      <c r="B513" s="3" t="s">
        <v>573</v>
      </c>
      <c r="C513" s="5"/>
      <c r="D513" s="5"/>
      <c r="E513" s="5"/>
      <c r="F513" s="2">
        <f>F514</f>
        <v>2000000</v>
      </c>
    </row>
    <row r="514" spans="1:6" ht="12.75">
      <c r="A514" s="7" t="s">
        <v>239</v>
      </c>
      <c r="B514" s="3" t="s">
        <v>573</v>
      </c>
      <c r="C514" s="5" t="s">
        <v>402</v>
      </c>
      <c r="D514" s="5" t="s">
        <v>382</v>
      </c>
      <c r="E514" s="5" t="s">
        <v>382</v>
      </c>
      <c r="F514" s="2">
        <v>2000000</v>
      </c>
    </row>
    <row r="515" spans="1:6" ht="12.75">
      <c r="A515" s="17" t="s">
        <v>213</v>
      </c>
      <c r="B515" s="18" t="s">
        <v>64</v>
      </c>
      <c r="C515" s="4"/>
      <c r="D515" s="4"/>
      <c r="E515" s="4"/>
      <c r="F515" s="16">
        <f>F522+F516+F527</f>
        <v>620896.6799999999</v>
      </c>
    </row>
    <row r="516" spans="1:6" ht="15" customHeight="1">
      <c r="A516" s="21" t="s">
        <v>516</v>
      </c>
      <c r="B516" s="6" t="s">
        <v>515</v>
      </c>
      <c r="C516" s="5"/>
      <c r="D516" s="5"/>
      <c r="E516" s="5"/>
      <c r="F516" s="2">
        <f>F517+F519</f>
        <v>360963</v>
      </c>
    </row>
    <row r="517" spans="1:6" ht="12.75">
      <c r="A517" s="7" t="s">
        <v>235</v>
      </c>
      <c r="B517" s="6" t="s">
        <v>517</v>
      </c>
      <c r="C517" s="5"/>
      <c r="D517" s="5"/>
      <c r="E517" s="5"/>
      <c r="F517" s="2">
        <f>F518</f>
        <v>337000</v>
      </c>
    </row>
    <row r="518" spans="1:6" ht="12.75">
      <c r="A518" s="7" t="s">
        <v>239</v>
      </c>
      <c r="B518" s="6" t="s">
        <v>517</v>
      </c>
      <c r="C518" s="5" t="s">
        <v>402</v>
      </c>
      <c r="D518" s="5" t="s">
        <v>386</v>
      </c>
      <c r="E518" s="5" t="s">
        <v>386</v>
      </c>
      <c r="F518" s="2">
        <v>337000</v>
      </c>
    </row>
    <row r="519" spans="1:6" ht="12.75">
      <c r="A519" s="7" t="s">
        <v>577</v>
      </c>
      <c r="B519" s="6" t="s">
        <v>575</v>
      </c>
      <c r="C519" s="5"/>
      <c r="D519" s="5"/>
      <c r="E519" s="5"/>
      <c r="F519" s="2">
        <f>F520+F521</f>
        <v>23963</v>
      </c>
    </row>
    <row r="520" spans="1:6" ht="12.75">
      <c r="A520" s="7" t="s">
        <v>239</v>
      </c>
      <c r="B520" s="6" t="s">
        <v>575</v>
      </c>
      <c r="C520" s="5" t="s">
        <v>402</v>
      </c>
      <c r="D520" s="5" t="s">
        <v>386</v>
      </c>
      <c r="E520" s="5" t="s">
        <v>386</v>
      </c>
      <c r="F520" s="2">
        <v>19963</v>
      </c>
    </row>
    <row r="521" spans="1:6" ht="12.75">
      <c r="A521" s="19" t="s">
        <v>183</v>
      </c>
      <c r="B521" s="6" t="s">
        <v>575</v>
      </c>
      <c r="C521" s="5" t="s">
        <v>412</v>
      </c>
      <c r="D521" s="5" t="s">
        <v>386</v>
      </c>
      <c r="E521" s="5" t="s">
        <v>386</v>
      </c>
      <c r="F521" s="2">
        <v>4000</v>
      </c>
    </row>
    <row r="522" spans="1:6" ht="12.75">
      <c r="A522" s="21" t="s">
        <v>15</v>
      </c>
      <c r="B522" s="3" t="s">
        <v>142</v>
      </c>
      <c r="C522" s="4"/>
      <c r="D522" s="4"/>
      <c r="E522" s="4"/>
      <c r="F522" s="2">
        <f>F523+F525</f>
        <v>249933.68</v>
      </c>
    </row>
    <row r="523" spans="1:6" ht="12.75">
      <c r="A523" s="19" t="s">
        <v>518</v>
      </c>
      <c r="B523" s="3" t="s">
        <v>576</v>
      </c>
      <c r="C523" s="5"/>
      <c r="D523" s="5"/>
      <c r="E523" s="5"/>
      <c r="F523" s="2">
        <f>F524</f>
        <v>170000</v>
      </c>
    </row>
    <row r="524" spans="1:6" ht="12.75">
      <c r="A524" s="19" t="s">
        <v>240</v>
      </c>
      <c r="B524" s="3" t="s">
        <v>576</v>
      </c>
      <c r="C524" s="5" t="s">
        <v>402</v>
      </c>
      <c r="D524" s="5" t="s">
        <v>386</v>
      </c>
      <c r="E524" s="5" t="s">
        <v>386</v>
      </c>
      <c r="F524" s="2">
        <v>170000</v>
      </c>
    </row>
    <row r="525" spans="1:6" ht="12.75">
      <c r="A525" s="19" t="s">
        <v>686</v>
      </c>
      <c r="B525" s="3" t="s">
        <v>685</v>
      </c>
      <c r="C525" s="5"/>
      <c r="D525" s="5"/>
      <c r="E525" s="5"/>
      <c r="F525" s="2">
        <f>F526</f>
        <v>79933.68</v>
      </c>
    </row>
    <row r="526" spans="1:6" ht="12.75">
      <c r="A526" s="19" t="s">
        <v>240</v>
      </c>
      <c r="B526" s="3" t="s">
        <v>685</v>
      </c>
      <c r="C526" s="5" t="s">
        <v>402</v>
      </c>
      <c r="D526" s="5" t="s">
        <v>386</v>
      </c>
      <c r="E526" s="5" t="s">
        <v>386</v>
      </c>
      <c r="F526" s="2">
        <v>79933.68</v>
      </c>
    </row>
    <row r="527" spans="1:6" ht="12.75">
      <c r="A527" s="19" t="s">
        <v>16</v>
      </c>
      <c r="B527" s="3" t="s">
        <v>610</v>
      </c>
      <c r="C527" s="5"/>
      <c r="D527" s="5"/>
      <c r="E527" s="5"/>
      <c r="F527" s="2">
        <f>F528</f>
        <v>10000</v>
      </c>
    </row>
    <row r="528" spans="1:6" ht="22.5">
      <c r="A528" s="19" t="s">
        <v>609</v>
      </c>
      <c r="B528" s="3" t="s">
        <v>608</v>
      </c>
      <c r="C528" s="5"/>
      <c r="D528" s="5"/>
      <c r="E528" s="5"/>
      <c r="F528" s="2">
        <f>F529</f>
        <v>10000</v>
      </c>
    </row>
    <row r="529" spans="1:6" ht="12.75">
      <c r="A529" s="19" t="s">
        <v>183</v>
      </c>
      <c r="B529" s="3" t="s">
        <v>608</v>
      </c>
      <c r="C529" s="5" t="s">
        <v>412</v>
      </c>
      <c r="D529" s="5" t="s">
        <v>386</v>
      </c>
      <c r="E529" s="5" t="s">
        <v>386</v>
      </c>
      <c r="F529" s="2">
        <v>10000</v>
      </c>
    </row>
    <row r="530" spans="1:7" ht="12.75">
      <c r="A530" s="17" t="s">
        <v>287</v>
      </c>
      <c r="B530" s="18" t="s">
        <v>65</v>
      </c>
      <c r="C530" s="4"/>
      <c r="D530" s="4"/>
      <c r="E530" s="4"/>
      <c r="F530" s="16">
        <f>F534+F539+F544+F531</f>
        <v>70184315.88</v>
      </c>
      <c r="G530" s="80"/>
    </row>
    <row r="531" spans="1:6" ht="22.5">
      <c r="A531" s="21" t="s">
        <v>19</v>
      </c>
      <c r="B531" s="6" t="s">
        <v>452</v>
      </c>
      <c r="C531" s="5"/>
      <c r="D531" s="5"/>
      <c r="E531" s="5"/>
      <c r="F531" s="2">
        <f>F532</f>
        <v>541500</v>
      </c>
    </row>
    <row r="532" spans="1:6" ht="22.5">
      <c r="A532" s="21" t="s">
        <v>362</v>
      </c>
      <c r="B532" s="6" t="s">
        <v>519</v>
      </c>
      <c r="C532" s="5"/>
      <c r="D532" s="5"/>
      <c r="E532" s="5"/>
      <c r="F532" s="2">
        <f>F533</f>
        <v>541500</v>
      </c>
    </row>
    <row r="533" spans="1:6" ht="12.75">
      <c r="A533" s="20" t="s">
        <v>4</v>
      </c>
      <c r="B533" s="6" t="s">
        <v>519</v>
      </c>
      <c r="C533" s="5" t="s">
        <v>2</v>
      </c>
      <c r="D533" s="5" t="s">
        <v>379</v>
      </c>
      <c r="E533" s="5" t="s">
        <v>388</v>
      </c>
      <c r="F533" s="2">
        <v>541500</v>
      </c>
    </row>
    <row r="534" spans="1:6" ht="45">
      <c r="A534" s="40" t="s">
        <v>101</v>
      </c>
      <c r="B534" s="6" t="s">
        <v>291</v>
      </c>
      <c r="C534" s="41"/>
      <c r="D534" s="42"/>
      <c r="E534" s="5"/>
      <c r="F534" s="2">
        <f>F535+F537</f>
        <v>50055250</v>
      </c>
    </row>
    <row r="535" spans="1:6" ht="22.5">
      <c r="A535" s="19" t="s">
        <v>111</v>
      </c>
      <c r="B535" s="6" t="s">
        <v>292</v>
      </c>
      <c r="C535" s="41"/>
      <c r="D535" s="5"/>
      <c r="E535" s="5"/>
      <c r="F535" s="43">
        <f>F536</f>
        <v>46482200</v>
      </c>
    </row>
    <row r="536" spans="1:6" ht="12.75">
      <c r="A536" s="19" t="s">
        <v>340</v>
      </c>
      <c r="B536" s="6" t="s">
        <v>292</v>
      </c>
      <c r="C536" s="41" t="s">
        <v>421</v>
      </c>
      <c r="D536" s="42">
        <v>14</v>
      </c>
      <c r="E536" s="5" t="s">
        <v>376</v>
      </c>
      <c r="F536" s="43">
        <v>46482200</v>
      </c>
    </row>
    <row r="537" spans="1:6" ht="22.5">
      <c r="A537" s="19" t="s">
        <v>430</v>
      </c>
      <c r="B537" s="6" t="s">
        <v>293</v>
      </c>
      <c r="C537" s="41"/>
      <c r="D537" s="41"/>
      <c r="E537" s="41"/>
      <c r="F537" s="43">
        <f>F538</f>
        <v>3573050</v>
      </c>
    </row>
    <row r="538" spans="1:6" ht="12.75">
      <c r="A538" s="19" t="s">
        <v>186</v>
      </c>
      <c r="B538" s="6" t="s">
        <v>293</v>
      </c>
      <c r="C538" s="41" t="s">
        <v>410</v>
      </c>
      <c r="D538" s="5" t="s">
        <v>377</v>
      </c>
      <c r="E538" s="5" t="s">
        <v>379</v>
      </c>
      <c r="F538" s="43">
        <v>3573050</v>
      </c>
    </row>
    <row r="539" spans="1:6" ht="12.75">
      <c r="A539" s="48" t="s">
        <v>18</v>
      </c>
      <c r="B539" s="6" t="s">
        <v>288</v>
      </c>
      <c r="C539" s="42"/>
      <c r="D539" s="49"/>
      <c r="E539" s="49"/>
      <c r="F539" s="2">
        <f>SUM(F540:F543)</f>
        <v>19583815.85</v>
      </c>
    </row>
    <row r="540" spans="1:6" ht="12.75">
      <c r="A540" s="8" t="s">
        <v>210</v>
      </c>
      <c r="B540" s="6" t="s">
        <v>288</v>
      </c>
      <c r="C540" s="5" t="s">
        <v>399</v>
      </c>
      <c r="D540" s="5" t="s">
        <v>376</v>
      </c>
      <c r="E540" s="5" t="s">
        <v>383</v>
      </c>
      <c r="F540" s="2">
        <v>12923345</v>
      </c>
    </row>
    <row r="541" spans="1:6" ht="22.5">
      <c r="A541" s="8" t="s">
        <v>211</v>
      </c>
      <c r="B541" s="6" t="s">
        <v>288</v>
      </c>
      <c r="C541" s="5" t="s">
        <v>208</v>
      </c>
      <c r="D541" s="5" t="s">
        <v>376</v>
      </c>
      <c r="E541" s="5" t="s">
        <v>383</v>
      </c>
      <c r="F541" s="2">
        <v>3822226.08</v>
      </c>
    </row>
    <row r="542" spans="1:6" ht="12.75">
      <c r="A542" s="19" t="s">
        <v>427</v>
      </c>
      <c r="B542" s="6" t="s">
        <v>288</v>
      </c>
      <c r="C542" s="5" t="s">
        <v>426</v>
      </c>
      <c r="D542" s="5" t="s">
        <v>376</v>
      </c>
      <c r="E542" s="5" t="s">
        <v>383</v>
      </c>
      <c r="F542" s="2">
        <v>2259272.35</v>
      </c>
    </row>
    <row r="543" spans="1:6" ht="12.75">
      <c r="A543" s="19" t="s">
        <v>239</v>
      </c>
      <c r="B543" s="6" t="s">
        <v>288</v>
      </c>
      <c r="C543" s="5" t="s">
        <v>402</v>
      </c>
      <c r="D543" s="5" t="s">
        <v>376</v>
      </c>
      <c r="E543" s="5" t="s">
        <v>383</v>
      </c>
      <c r="F543" s="2">
        <v>578972.42</v>
      </c>
    </row>
    <row r="544" spans="1:6" ht="12.75">
      <c r="A544" s="21" t="s">
        <v>17</v>
      </c>
      <c r="B544" s="6" t="s">
        <v>289</v>
      </c>
      <c r="C544" s="5"/>
      <c r="D544" s="5"/>
      <c r="E544" s="5"/>
      <c r="F544" s="2">
        <f>F545+F546</f>
        <v>3750.03</v>
      </c>
    </row>
    <row r="545" spans="1:6" ht="12.75">
      <c r="A545" s="7" t="s">
        <v>352</v>
      </c>
      <c r="B545" s="6" t="s">
        <v>290</v>
      </c>
      <c r="C545" s="5" t="s">
        <v>405</v>
      </c>
      <c r="D545" s="5" t="s">
        <v>376</v>
      </c>
      <c r="E545" s="5" t="s">
        <v>383</v>
      </c>
      <c r="F545" s="2">
        <v>3750</v>
      </c>
    </row>
    <row r="546" spans="1:6" ht="12.75">
      <c r="A546" s="7" t="s">
        <v>549</v>
      </c>
      <c r="B546" s="6" t="s">
        <v>290</v>
      </c>
      <c r="C546" s="5" t="s">
        <v>548</v>
      </c>
      <c r="D546" s="5" t="s">
        <v>376</v>
      </c>
      <c r="E546" s="5" t="s">
        <v>383</v>
      </c>
      <c r="F546" s="2">
        <v>0.03</v>
      </c>
    </row>
    <row r="547" spans="1:6" ht="12.75">
      <c r="A547" s="25" t="s">
        <v>97</v>
      </c>
      <c r="B547" s="18" t="s">
        <v>59</v>
      </c>
      <c r="C547" s="4"/>
      <c r="D547" s="4"/>
      <c r="E547" s="4"/>
      <c r="F547" s="16">
        <f>F548</f>
        <v>207245</v>
      </c>
    </row>
    <row r="548" spans="1:6" ht="12.75">
      <c r="A548" s="21" t="s">
        <v>16</v>
      </c>
      <c r="B548" s="3" t="s">
        <v>347</v>
      </c>
      <c r="C548" s="4"/>
      <c r="D548" s="4"/>
      <c r="E548" s="4"/>
      <c r="F548" s="16">
        <f>F549</f>
        <v>207245</v>
      </c>
    </row>
    <row r="549" spans="1:6" ht="12.75">
      <c r="A549" s="7" t="s">
        <v>212</v>
      </c>
      <c r="B549" s="3" t="s">
        <v>148</v>
      </c>
      <c r="C549" s="4"/>
      <c r="D549" s="4"/>
      <c r="E549" s="4"/>
      <c r="F549" s="2">
        <f>F550</f>
        <v>207245</v>
      </c>
    </row>
    <row r="550" spans="1:6" ht="12.75">
      <c r="A550" s="19" t="s">
        <v>183</v>
      </c>
      <c r="B550" s="3" t="s">
        <v>148</v>
      </c>
      <c r="C550" s="5" t="s">
        <v>412</v>
      </c>
      <c r="D550" s="5" t="s">
        <v>388</v>
      </c>
      <c r="E550" s="5" t="s">
        <v>383</v>
      </c>
      <c r="F550" s="2">
        <v>207245</v>
      </c>
    </row>
    <row r="551" spans="1:6" ht="22.5">
      <c r="A551" s="17" t="s">
        <v>342</v>
      </c>
      <c r="B551" s="18" t="s">
        <v>66</v>
      </c>
      <c r="C551" s="4"/>
      <c r="D551" s="4"/>
      <c r="E551" s="4"/>
      <c r="F551" s="16">
        <f>F552+F562+F559+F554</f>
        <v>529453303.36</v>
      </c>
    </row>
    <row r="552" spans="1:6" ht="23.25" customHeight="1">
      <c r="A552" s="63" t="s">
        <v>674</v>
      </c>
      <c r="B552" s="3" t="s">
        <v>673</v>
      </c>
      <c r="C552" s="4"/>
      <c r="D552" s="4"/>
      <c r="E552" s="4"/>
      <c r="F552" s="2">
        <f>F553</f>
        <v>382414280</v>
      </c>
    </row>
    <row r="553" spans="1:6" ht="22.5">
      <c r="A553" s="7" t="s">
        <v>434</v>
      </c>
      <c r="B553" s="3" t="s">
        <v>673</v>
      </c>
      <c r="C553" s="5" t="s">
        <v>433</v>
      </c>
      <c r="D553" s="5" t="s">
        <v>381</v>
      </c>
      <c r="E553" s="5" t="s">
        <v>387</v>
      </c>
      <c r="F553" s="2">
        <v>382414280</v>
      </c>
    </row>
    <row r="554" spans="1:6" ht="22.5">
      <c r="A554" s="24" t="s">
        <v>19</v>
      </c>
      <c r="B554" s="3" t="s">
        <v>520</v>
      </c>
      <c r="C554" s="4"/>
      <c r="D554" s="4"/>
      <c r="E554" s="4"/>
      <c r="F554" s="16">
        <f>F555+F557</f>
        <v>141297635.9</v>
      </c>
    </row>
    <row r="555" spans="1:6" ht="12.75">
      <c r="A555" s="63" t="s">
        <v>521</v>
      </c>
      <c r="B555" s="3" t="s">
        <v>637</v>
      </c>
      <c r="C555" s="4"/>
      <c r="D555" s="4"/>
      <c r="E555" s="4"/>
      <c r="F555" s="2">
        <f>F556</f>
        <v>115788010</v>
      </c>
    </row>
    <row r="556" spans="1:6" ht="22.5">
      <c r="A556" s="7" t="s">
        <v>434</v>
      </c>
      <c r="B556" s="3" t="s">
        <v>637</v>
      </c>
      <c r="C556" s="5" t="s">
        <v>433</v>
      </c>
      <c r="D556" s="5" t="s">
        <v>381</v>
      </c>
      <c r="E556" s="5" t="s">
        <v>387</v>
      </c>
      <c r="F556" s="2">
        <v>115788010</v>
      </c>
    </row>
    <row r="557" spans="1:6" ht="22.5">
      <c r="A557" s="7" t="s">
        <v>611</v>
      </c>
      <c r="B557" s="3" t="s">
        <v>628</v>
      </c>
      <c r="C557" s="4"/>
      <c r="D557" s="4"/>
      <c r="E557" s="4"/>
      <c r="F557" s="2">
        <f>F558</f>
        <v>25509625.9</v>
      </c>
    </row>
    <row r="558" spans="1:6" ht="12.75">
      <c r="A558" s="7" t="s">
        <v>239</v>
      </c>
      <c r="B558" s="3" t="s">
        <v>628</v>
      </c>
      <c r="C558" s="5" t="s">
        <v>402</v>
      </c>
      <c r="D558" s="5" t="s">
        <v>381</v>
      </c>
      <c r="E558" s="5" t="s">
        <v>387</v>
      </c>
      <c r="F558" s="2">
        <v>25509625.9</v>
      </c>
    </row>
    <row r="559" spans="1:6" ht="12.75">
      <c r="A559" s="21" t="s">
        <v>15</v>
      </c>
      <c r="B559" s="3" t="s">
        <v>677</v>
      </c>
      <c r="C559" s="5"/>
      <c r="D559" s="5"/>
      <c r="E559" s="5"/>
      <c r="F559" s="2">
        <f>F560</f>
        <v>1889893.07</v>
      </c>
    </row>
    <row r="560" spans="1:6" ht="22.5">
      <c r="A560" s="63" t="s">
        <v>678</v>
      </c>
      <c r="B560" s="3" t="s">
        <v>675</v>
      </c>
      <c r="C560" s="5"/>
      <c r="D560" s="5"/>
      <c r="E560" s="5"/>
      <c r="F560" s="2">
        <f>F561</f>
        <v>1889893.07</v>
      </c>
    </row>
    <row r="561" spans="1:6" ht="12.75">
      <c r="A561" s="19" t="s">
        <v>239</v>
      </c>
      <c r="B561" s="3" t="s">
        <v>675</v>
      </c>
      <c r="C561" s="5" t="s">
        <v>676</v>
      </c>
      <c r="D561" s="5" t="s">
        <v>381</v>
      </c>
      <c r="E561" s="5" t="s">
        <v>387</v>
      </c>
      <c r="F561" s="2">
        <v>1889893.07</v>
      </c>
    </row>
    <row r="562" spans="1:6" ht="12.75">
      <c r="A562" s="21" t="s">
        <v>135</v>
      </c>
      <c r="B562" s="41" t="s">
        <v>241</v>
      </c>
      <c r="C562" s="5"/>
      <c r="D562" s="5"/>
      <c r="E562" s="5"/>
      <c r="F562" s="2">
        <f>F563</f>
        <v>3851494.39</v>
      </c>
    </row>
    <row r="563" spans="1:6" ht="12.75">
      <c r="A563" s="75" t="s">
        <v>521</v>
      </c>
      <c r="B563" s="23" t="s">
        <v>578</v>
      </c>
      <c r="C563" s="5"/>
      <c r="D563" s="5"/>
      <c r="E563" s="5"/>
      <c r="F563" s="2">
        <f>F564</f>
        <v>3851494.39</v>
      </c>
    </row>
    <row r="564" spans="1:6" ht="22.5">
      <c r="A564" s="7" t="s">
        <v>434</v>
      </c>
      <c r="B564" s="41" t="s">
        <v>578</v>
      </c>
      <c r="C564" s="5" t="s">
        <v>433</v>
      </c>
      <c r="D564" s="5" t="s">
        <v>381</v>
      </c>
      <c r="E564" s="5" t="s">
        <v>387</v>
      </c>
      <c r="F564" s="2">
        <v>3851494.39</v>
      </c>
    </row>
    <row r="565" spans="1:6" ht="22.5">
      <c r="A565" s="17" t="s">
        <v>343</v>
      </c>
      <c r="B565" s="18" t="s">
        <v>68</v>
      </c>
      <c r="C565" s="4"/>
      <c r="D565" s="4"/>
      <c r="E565" s="4"/>
      <c r="F565" s="16">
        <f>F566</f>
        <v>528338</v>
      </c>
    </row>
    <row r="566" spans="1:6" ht="12.75">
      <c r="A566" s="21" t="s">
        <v>15</v>
      </c>
      <c r="B566" s="3" t="s">
        <v>149</v>
      </c>
      <c r="C566" s="4"/>
      <c r="D566" s="4"/>
      <c r="E566" s="4"/>
      <c r="F566" s="2">
        <f>F567</f>
        <v>528338</v>
      </c>
    </row>
    <row r="567" spans="1:6" ht="12.75">
      <c r="A567" s="21" t="s">
        <v>26</v>
      </c>
      <c r="B567" s="3" t="s">
        <v>150</v>
      </c>
      <c r="C567" s="4"/>
      <c r="D567" s="4"/>
      <c r="E567" s="4"/>
      <c r="F567" s="2">
        <f>SUM(F568:F571)</f>
        <v>528338</v>
      </c>
    </row>
    <row r="568" spans="1:6" ht="12.75">
      <c r="A568" s="19" t="s">
        <v>427</v>
      </c>
      <c r="B568" s="3" t="s">
        <v>150</v>
      </c>
      <c r="C568" s="5" t="s">
        <v>426</v>
      </c>
      <c r="D568" s="5" t="s">
        <v>376</v>
      </c>
      <c r="E568" s="5" t="s">
        <v>396</v>
      </c>
      <c r="F568" s="2">
        <v>175535</v>
      </c>
    </row>
    <row r="569" spans="1:6" ht="12.75">
      <c r="A569" s="19" t="s">
        <v>239</v>
      </c>
      <c r="B569" s="3" t="s">
        <v>150</v>
      </c>
      <c r="C569" s="5" t="s">
        <v>402</v>
      </c>
      <c r="D569" s="5" t="s">
        <v>376</v>
      </c>
      <c r="E569" s="5" t="s">
        <v>396</v>
      </c>
      <c r="F569" s="2">
        <v>44465</v>
      </c>
    </row>
    <row r="570" spans="1:6" ht="12.75">
      <c r="A570" s="19" t="s">
        <v>239</v>
      </c>
      <c r="B570" s="3" t="s">
        <v>150</v>
      </c>
      <c r="C570" s="5" t="s">
        <v>402</v>
      </c>
      <c r="D570" s="5" t="s">
        <v>381</v>
      </c>
      <c r="E570" s="5" t="s">
        <v>387</v>
      </c>
      <c r="F570" s="2">
        <v>280000</v>
      </c>
    </row>
    <row r="571" spans="1:6" ht="12.75">
      <c r="A571" s="19" t="s">
        <v>239</v>
      </c>
      <c r="B571" s="3" t="s">
        <v>150</v>
      </c>
      <c r="C571" s="5" t="s">
        <v>402</v>
      </c>
      <c r="D571" s="5" t="s">
        <v>386</v>
      </c>
      <c r="E571" s="5" t="s">
        <v>387</v>
      </c>
      <c r="F571" s="2">
        <v>28338</v>
      </c>
    </row>
    <row r="572" spans="1:6" ht="33.75">
      <c r="A572" s="25" t="s">
        <v>454</v>
      </c>
      <c r="B572" s="18" t="s">
        <v>67</v>
      </c>
      <c r="C572" s="4"/>
      <c r="D572" s="4"/>
      <c r="E572" s="4"/>
      <c r="F572" s="16">
        <f>F573+F578</f>
        <v>1115900</v>
      </c>
    </row>
    <row r="573" spans="1:6" ht="22.5">
      <c r="A573" s="24" t="s">
        <v>19</v>
      </c>
      <c r="B573" s="3" t="s">
        <v>455</v>
      </c>
      <c r="C573" s="4"/>
      <c r="D573" s="4"/>
      <c r="E573" s="4"/>
      <c r="F573" s="2">
        <f>F574+F576</f>
        <v>915300</v>
      </c>
    </row>
    <row r="574" spans="1:6" ht="12.75">
      <c r="A574" s="24" t="s">
        <v>456</v>
      </c>
      <c r="B574" s="23" t="s">
        <v>629</v>
      </c>
      <c r="C574" s="4"/>
      <c r="D574" s="4"/>
      <c r="E574" s="4"/>
      <c r="F574" s="2">
        <f>F575</f>
        <v>578000</v>
      </c>
    </row>
    <row r="575" spans="1:6" ht="12.75">
      <c r="A575" s="19" t="s">
        <v>239</v>
      </c>
      <c r="B575" s="23" t="s">
        <v>629</v>
      </c>
      <c r="C575" s="5" t="s">
        <v>402</v>
      </c>
      <c r="D575" s="5" t="s">
        <v>381</v>
      </c>
      <c r="E575" s="5" t="s">
        <v>382</v>
      </c>
      <c r="F575" s="2">
        <v>578000</v>
      </c>
    </row>
    <row r="576" spans="1:6" ht="22.5">
      <c r="A576" s="19" t="s">
        <v>457</v>
      </c>
      <c r="B576" s="41" t="s">
        <v>630</v>
      </c>
      <c r="C576" s="4"/>
      <c r="D576" s="4"/>
      <c r="E576" s="4"/>
      <c r="F576" s="2">
        <f>F577</f>
        <v>337300</v>
      </c>
    </row>
    <row r="577" spans="1:6" ht="12.75">
      <c r="A577" s="19" t="s">
        <v>239</v>
      </c>
      <c r="B577" s="41" t="s">
        <v>630</v>
      </c>
      <c r="C577" s="5" t="s">
        <v>402</v>
      </c>
      <c r="D577" s="5" t="s">
        <v>381</v>
      </c>
      <c r="E577" s="5" t="s">
        <v>382</v>
      </c>
      <c r="F577" s="2">
        <v>337300</v>
      </c>
    </row>
    <row r="578" spans="1:6" ht="45">
      <c r="A578" s="76" t="s">
        <v>459</v>
      </c>
      <c r="B578" s="23" t="s">
        <v>458</v>
      </c>
      <c r="C578" s="5"/>
      <c r="D578" s="5"/>
      <c r="E578" s="5"/>
      <c r="F578" s="2">
        <f>F579</f>
        <v>200600</v>
      </c>
    </row>
    <row r="579" spans="1:6" ht="45">
      <c r="A579" s="77" t="s">
        <v>453</v>
      </c>
      <c r="B579" s="23" t="s">
        <v>618</v>
      </c>
      <c r="C579" s="5"/>
      <c r="D579" s="5"/>
      <c r="E579" s="5"/>
      <c r="F579" s="2">
        <f>F580</f>
        <v>200600</v>
      </c>
    </row>
    <row r="580" spans="1:6" ht="12.75">
      <c r="A580" s="19" t="s">
        <v>239</v>
      </c>
      <c r="B580" s="23" t="s">
        <v>618</v>
      </c>
      <c r="C580" s="5" t="s">
        <v>402</v>
      </c>
      <c r="D580" s="5" t="s">
        <v>381</v>
      </c>
      <c r="E580" s="5" t="s">
        <v>382</v>
      </c>
      <c r="F580" s="2">
        <v>200600</v>
      </c>
    </row>
    <row r="581" spans="1:6" ht="22.5">
      <c r="A581" s="17" t="s">
        <v>10</v>
      </c>
      <c r="B581" s="18" t="s">
        <v>69</v>
      </c>
      <c r="C581" s="4"/>
      <c r="D581" s="4"/>
      <c r="E581" s="4"/>
      <c r="F581" s="16">
        <f>F582</f>
        <v>98000</v>
      </c>
    </row>
    <row r="582" spans="1:6" ht="12.75">
      <c r="A582" s="21" t="s">
        <v>14</v>
      </c>
      <c r="B582" s="3" t="s">
        <v>184</v>
      </c>
      <c r="C582" s="4"/>
      <c r="D582" s="4"/>
      <c r="E582" s="4"/>
      <c r="F582" s="2">
        <f>F583</f>
        <v>98000</v>
      </c>
    </row>
    <row r="583" spans="1:6" ht="22.5">
      <c r="A583" s="21" t="s">
        <v>28</v>
      </c>
      <c r="B583" s="3" t="s">
        <v>151</v>
      </c>
      <c r="C583" s="4"/>
      <c r="D583" s="4"/>
      <c r="E583" s="4"/>
      <c r="F583" s="2">
        <f>F584</f>
        <v>98000</v>
      </c>
    </row>
    <row r="584" spans="1:6" ht="12.75">
      <c r="A584" s="19" t="s">
        <v>239</v>
      </c>
      <c r="B584" s="3" t="s">
        <v>151</v>
      </c>
      <c r="C584" s="5" t="s">
        <v>402</v>
      </c>
      <c r="D584" s="5" t="s">
        <v>386</v>
      </c>
      <c r="E584" s="5" t="s">
        <v>382</v>
      </c>
      <c r="F584" s="2">
        <v>98000</v>
      </c>
    </row>
    <row r="585" spans="1:6" ht="22.5">
      <c r="A585" s="17" t="s">
        <v>144</v>
      </c>
      <c r="B585" s="18" t="s">
        <v>145</v>
      </c>
      <c r="C585" s="4"/>
      <c r="D585" s="4"/>
      <c r="E585" s="4"/>
      <c r="F585" s="16">
        <f>F586+F595+F603+F600</f>
        <v>6925603.8</v>
      </c>
    </row>
    <row r="586" spans="1:6" ht="22.5">
      <c r="A586" s="58" t="s">
        <v>19</v>
      </c>
      <c r="B586" s="3" t="s">
        <v>358</v>
      </c>
      <c r="C586" s="4"/>
      <c r="D586" s="4"/>
      <c r="E586" s="4"/>
      <c r="F586" s="2">
        <f>F591+F587+F589+F593</f>
        <v>3050600</v>
      </c>
    </row>
    <row r="587" spans="1:6" ht="22.5">
      <c r="A587" s="78" t="s">
        <v>360</v>
      </c>
      <c r="B587" s="6" t="s">
        <v>523</v>
      </c>
      <c r="C587" s="41"/>
      <c r="D587" s="41"/>
      <c r="E587" s="41"/>
      <c r="F587" s="2">
        <f>F588</f>
        <v>1300000</v>
      </c>
    </row>
    <row r="588" spans="1:6" ht="12.75">
      <c r="A588" s="19" t="s">
        <v>239</v>
      </c>
      <c r="B588" s="6" t="s">
        <v>523</v>
      </c>
      <c r="C588" s="41" t="s">
        <v>402</v>
      </c>
      <c r="D588" s="41" t="s">
        <v>389</v>
      </c>
      <c r="E588" s="41" t="s">
        <v>377</v>
      </c>
      <c r="F588" s="2">
        <v>1300000</v>
      </c>
    </row>
    <row r="589" spans="1:6" ht="22.5">
      <c r="A589" s="19" t="s">
        <v>361</v>
      </c>
      <c r="B589" s="6" t="s">
        <v>524</v>
      </c>
      <c r="C589" s="41"/>
      <c r="D589" s="41"/>
      <c r="E589" s="41"/>
      <c r="F589" s="2">
        <f>F590</f>
        <v>800000</v>
      </c>
    </row>
    <row r="590" spans="1:6" ht="12.75">
      <c r="A590" s="19" t="s">
        <v>239</v>
      </c>
      <c r="B590" s="6" t="s">
        <v>524</v>
      </c>
      <c r="C590" s="41" t="s">
        <v>402</v>
      </c>
      <c r="D590" s="41" t="s">
        <v>389</v>
      </c>
      <c r="E590" s="41" t="s">
        <v>377</v>
      </c>
      <c r="F590" s="2">
        <v>800000</v>
      </c>
    </row>
    <row r="591" spans="1:6" ht="22.5">
      <c r="A591" s="50" t="s">
        <v>359</v>
      </c>
      <c r="B591" s="6" t="s">
        <v>522</v>
      </c>
      <c r="C591" s="41"/>
      <c r="D591" s="41"/>
      <c r="E591" s="41"/>
      <c r="F591" s="43">
        <f>F592</f>
        <v>880600</v>
      </c>
    </row>
    <row r="592" spans="1:6" ht="12.75">
      <c r="A592" s="19" t="s">
        <v>239</v>
      </c>
      <c r="B592" s="6" t="s">
        <v>522</v>
      </c>
      <c r="C592" s="41" t="s">
        <v>402</v>
      </c>
      <c r="D592" s="41" t="s">
        <v>389</v>
      </c>
      <c r="E592" s="41" t="s">
        <v>377</v>
      </c>
      <c r="F592" s="43">
        <v>880600</v>
      </c>
    </row>
    <row r="593" spans="1:6" ht="22.5">
      <c r="A593" s="50" t="s">
        <v>642</v>
      </c>
      <c r="B593" s="6" t="s">
        <v>641</v>
      </c>
      <c r="C593" s="41"/>
      <c r="D593" s="41"/>
      <c r="E593" s="41"/>
      <c r="F593" s="43">
        <f>F594</f>
        <v>70000</v>
      </c>
    </row>
    <row r="594" spans="1:6" ht="12.75">
      <c r="A594" s="19" t="s">
        <v>239</v>
      </c>
      <c r="B594" s="6" t="s">
        <v>641</v>
      </c>
      <c r="C594" s="41" t="s">
        <v>402</v>
      </c>
      <c r="D594" s="41" t="s">
        <v>389</v>
      </c>
      <c r="E594" s="41" t="s">
        <v>377</v>
      </c>
      <c r="F594" s="43">
        <v>70000</v>
      </c>
    </row>
    <row r="595" spans="1:6" ht="12.75">
      <c r="A595" s="21" t="s">
        <v>15</v>
      </c>
      <c r="B595" s="6" t="s">
        <v>153</v>
      </c>
      <c r="C595" s="5"/>
      <c r="D595" s="5"/>
      <c r="E595" s="5"/>
      <c r="F595" s="2">
        <f>F598+F596</f>
        <v>1645353.8</v>
      </c>
    </row>
    <row r="596" spans="1:6" ht="33.75">
      <c r="A596" s="78" t="s">
        <v>525</v>
      </c>
      <c r="B596" s="6" t="s">
        <v>656</v>
      </c>
      <c r="C596" s="41"/>
      <c r="D596" s="41"/>
      <c r="E596" s="41"/>
      <c r="F596" s="2">
        <f>F597</f>
        <v>130000</v>
      </c>
    </row>
    <row r="597" spans="1:6" ht="12.75">
      <c r="A597" s="19" t="s">
        <v>239</v>
      </c>
      <c r="B597" s="6" t="s">
        <v>656</v>
      </c>
      <c r="C597" s="41" t="s">
        <v>402</v>
      </c>
      <c r="D597" s="41" t="s">
        <v>389</v>
      </c>
      <c r="E597" s="41" t="s">
        <v>377</v>
      </c>
      <c r="F597" s="2">
        <v>130000</v>
      </c>
    </row>
    <row r="598" spans="1:6" ht="12.75">
      <c r="A598" s="21" t="s">
        <v>185</v>
      </c>
      <c r="B598" s="6" t="s">
        <v>152</v>
      </c>
      <c r="C598" s="5"/>
      <c r="D598" s="5"/>
      <c r="E598" s="5"/>
      <c r="F598" s="2">
        <f>F599</f>
        <v>1515353.8</v>
      </c>
    </row>
    <row r="599" spans="1:6" ht="12.75">
      <c r="A599" s="19" t="s">
        <v>239</v>
      </c>
      <c r="B599" s="6" t="s">
        <v>152</v>
      </c>
      <c r="C599" s="5" t="s">
        <v>402</v>
      </c>
      <c r="D599" s="5" t="s">
        <v>389</v>
      </c>
      <c r="E599" s="5" t="s">
        <v>377</v>
      </c>
      <c r="F599" s="2">
        <v>1515353.8</v>
      </c>
    </row>
    <row r="600" spans="1:6" ht="12.75">
      <c r="A600" s="21" t="s">
        <v>135</v>
      </c>
      <c r="B600" s="3" t="s">
        <v>643</v>
      </c>
      <c r="C600" s="5"/>
      <c r="D600" s="5"/>
      <c r="E600" s="5"/>
      <c r="F600" s="2">
        <f>F601</f>
        <v>2149650</v>
      </c>
    </row>
    <row r="601" spans="1:6" ht="12.75">
      <c r="A601" s="19" t="s">
        <v>645</v>
      </c>
      <c r="B601" s="3" t="s">
        <v>644</v>
      </c>
      <c r="C601" s="5"/>
      <c r="D601" s="5"/>
      <c r="E601" s="5"/>
      <c r="F601" s="2">
        <f>F602</f>
        <v>2149650</v>
      </c>
    </row>
    <row r="602" spans="1:6" ht="22.5">
      <c r="A602" s="7" t="s">
        <v>434</v>
      </c>
      <c r="B602" s="3" t="s">
        <v>644</v>
      </c>
      <c r="C602" s="5" t="s">
        <v>433</v>
      </c>
      <c r="D602" s="5" t="s">
        <v>389</v>
      </c>
      <c r="E602" s="5" t="s">
        <v>377</v>
      </c>
      <c r="F602" s="2">
        <v>2149650</v>
      </c>
    </row>
    <row r="603" spans="1:6" ht="12.75">
      <c r="A603" s="7" t="s">
        <v>431</v>
      </c>
      <c r="B603" s="6" t="s">
        <v>526</v>
      </c>
      <c r="C603" s="41"/>
      <c r="D603" s="41"/>
      <c r="E603" s="5"/>
      <c r="F603" s="2">
        <f>F604</f>
        <v>80000</v>
      </c>
    </row>
    <row r="604" spans="1:6" ht="22.5">
      <c r="A604" s="19" t="s">
        <v>580</v>
      </c>
      <c r="B604" s="6" t="s">
        <v>579</v>
      </c>
      <c r="C604" s="41"/>
      <c r="D604" s="41"/>
      <c r="E604" s="41"/>
      <c r="F604" s="2">
        <f>F605</f>
        <v>80000</v>
      </c>
    </row>
    <row r="605" spans="1:6" ht="12.75">
      <c r="A605" s="19" t="s">
        <v>239</v>
      </c>
      <c r="B605" s="6" t="s">
        <v>579</v>
      </c>
      <c r="C605" s="41" t="s">
        <v>402</v>
      </c>
      <c r="D605" s="41" t="s">
        <v>389</v>
      </c>
      <c r="E605" s="41" t="s">
        <v>377</v>
      </c>
      <c r="F605" s="2">
        <v>80000</v>
      </c>
    </row>
    <row r="606" spans="1:6" ht="22.5">
      <c r="A606" s="25" t="s">
        <v>215</v>
      </c>
      <c r="B606" s="18" t="s">
        <v>33</v>
      </c>
      <c r="C606" s="4"/>
      <c r="D606" s="4"/>
      <c r="E606" s="4"/>
      <c r="F606" s="16">
        <f>F613+F607</f>
        <v>414500</v>
      </c>
    </row>
    <row r="607" spans="1:6" ht="45">
      <c r="A607" s="40" t="s">
        <v>101</v>
      </c>
      <c r="B607" s="3" t="s">
        <v>248</v>
      </c>
      <c r="C607" s="4"/>
      <c r="D607" s="4"/>
      <c r="E607" s="4"/>
      <c r="F607" s="16">
        <f>F608</f>
        <v>382500</v>
      </c>
    </row>
    <row r="608" spans="1:6" ht="12.75">
      <c r="A608" s="19" t="s">
        <v>397</v>
      </c>
      <c r="B608" s="6" t="s">
        <v>527</v>
      </c>
      <c r="C608" s="41"/>
      <c r="D608" s="5"/>
      <c r="E608" s="5"/>
      <c r="F608" s="43">
        <f>F609+F611+F610</f>
        <v>382500</v>
      </c>
    </row>
    <row r="609" spans="1:6" ht="12.75">
      <c r="A609" s="8" t="s">
        <v>210</v>
      </c>
      <c r="B609" s="6" t="s">
        <v>527</v>
      </c>
      <c r="C609" s="41" t="s">
        <v>399</v>
      </c>
      <c r="D609" s="5" t="s">
        <v>381</v>
      </c>
      <c r="E609" s="5" t="s">
        <v>376</v>
      </c>
      <c r="F609" s="43">
        <v>249126.44</v>
      </c>
    </row>
    <row r="610" spans="1:6" ht="22.5">
      <c r="A610" s="8" t="s">
        <v>211</v>
      </c>
      <c r="B610" s="6" t="s">
        <v>527</v>
      </c>
      <c r="C610" s="41" t="s">
        <v>208</v>
      </c>
      <c r="D610" s="5" t="s">
        <v>381</v>
      </c>
      <c r="E610" s="5" t="s">
        <v>376</v>
      </c>
      <c r="F610" s="43">
        <v>117283.44</v>
      </c>
    </row>
    <row r="611" spans="1:6" ht="12.75">
      <c r="A611" s="19" t="s">
        <v>239</v>
      </c>
      <c r="B611" s="6" t="s">
        <v>527</v>
      </c>
      <c r="C611" s="41" t="s">
        <v>402</v>
      </c>
      <c r="D611" s="5" t="s">
        <v>381</v>
      </c>
      <c r="E611" s="5" t="s">
        <v>376</v>
      </c>
      <c r="F611" s="43">
        <v>16090.12</v>
      </c>
    </row>
    <row r="612" spans="1:6" ht="12.75">
      <c r="A612" s="21" t="s">
        <v>15</v>
      </c>
      <c r="B612" s="3" t="s">
        <v>34</v>
      </c>
      <c r="C612" s="4"/>
      <c r="D612" s="4"/>
      <c r="E612" s="4"/>
      <c r="F612" s="2">
        <f>F613</f>
        <v>32000</v>
      </c>
    </row>
    <row r="613" spans="1:6" ht="12.75">
      <c r="A613" s="19" t="s">
        <v>36</v>
      </c>
      <c r="B613" s="3" t="s">
        <v>35</v>
      </c>
      <c r="C613" s="5"/>
      <c r="D613" s="5"/>
      <c r="E613" s="5"/>
      <c r="F613" s="2">
        <f>F614</f>
        <v>32000</v>
      </c>
    </row>
    <row r="614" spans="1:6" ht="12.75">
      <c r="A614" s="19" t="s">
        <v>239</v>
      </c>
      <c r="B614" s="3" t="s">
        <v>35</v>
      </c>
      <c r="C614" s="5" t="s">
        <v>402</v>
      </c>
      <c r="D614" s="5" t="s">
        <v>381</v>
      </c>
      <c r="E614" s="5" t="s">
        <v>376</v>
      </c>
      <c r="F614" s="2">
        <v>32000</v>
      </c>
    </row>
    <row r="615" spans="1:6" ht="33.75">
      <c r="A615" s="25" t="s">
        <v>217</v>
      </c>
      <c r="B615" s="18" t="s">
        <v>218</v>
      </c>
      <c r="C615" s="4"/>
      <c r="D615" s="4"/>
      <c r="E615" s="4"/>
      <c r="F615" s="16">
        <f>F616</f>
        <v>851754.84</v>
      </c>
    </row>
    <row r="616" spans="1:6" ht="22.5">
      <c r="A616" s="58" t="s">
        <v>19</v>
      </c>
      <c r="B616" s="41" t="s">
        <v>354</v>
      </c>
      <c r="C616" s="4"/>
      <c r="D616" s="4"/>
      <c r="E616" s="4"/>
      <c r="F616" s="2">
        <f>F617+F619</f>
        <v>851754.84</v>
      </c>
    </row>
    <row r="617" spans="1:6" ht="22.5">
      <c r="A617" s="19" t="s">
        <v>355</v>
      </c>
      <c r="B617" s="3" t="s">
        <v>631</v>
      </c>
      <c r="C617" s="4"/>
      <c r="D617" s="4"/>
      <c r="E617" s="4"/>
      <c r="F617" s="2">
        <f>F618</f>
        <v>851754.84</v>
      </c>
    </row>
    <row r="618" spans="1:6" ht="12.75">
      <c r="A618" s="19" t="s">
        <v>356</v>
      </c>
      <c r="B618" s="3" t="s">
        <v>631</v>
      </c>
      <c r="C618" s="5" t="s">
        <v>402</v>
      </c>
      <c r="D618" s="5" t="s">
        <v>376</v>
      </c>
      <c r="E618" s="5" t="s">
        <v>396</v>
      </c>
      <c r="F618" s="2">
        <v>851754.84</v>
      </c>
    </row>
    <row r="619" spans="1:6" ht="22.5" hidden="1">
      <c r="A619" s="19" t="s">
        <v>363</v>
      </c>
      <c r="B619" s="6" t="s">
        <v>364</v>
      </c>
      <c r="C619" s="5"/>
      <c r="D619" s="5"/>
      <c r="E619" s="5"/>
      <c r="F619" s="2">
        <f>F620</f>
        <v>0</v>
      </c>
    </row>
    <row r="620" spans="1:6" ht="12.75" hidden="1">
      <c r="A620" s="19" t="s">
        <v>356</v>
      </c>
      <c r="B620" s="6" t="s">
        <v>364</v>
      </c>
      <c r="C620" s="5" t="s">
        <v>402</v>
      </c>
      <c r="D620" s="5" t="s">
        <v>376</v>
      </c>
      <c r="E620" s="5" t="s">
        <v>396</v>
      </c>
      <c r="F620" s="2"/>
    </row>
    <row r="621" spans="1:6" ht="22.5" hidden="1">
      <c r="A621" s="19" t="s">
        <v>323</v>
      </c>
      <c r="B621" s="6" t="s">
        <v>528</v>
      </c>
      <c r="C621" s="5"/>
      <c r="D621" s="5"/>
      <c r="E621" s="5"/>
      <c r="F621" s="2">
        <f>F622</f>
        <v>0</v>
      </c>
    </row>
    <row r="622" spans="1:6" ht="12.75" hidden="1">
      <c r="A622" s="19" t="s">
        <v>356</v>
      </c>
      <c r="B622" s="6" t="s">
        <v>528</v>
      </c>
      <c r="C622" s="5" t="s">
        <v>402</v>
      </c>
      <c r="D622" s="5" t="s">
        <v>376</v>
      </c>
      <c r="E622" s="5" t="s">
        <v>396</v>
      </c>
      <c r="F622" s="2"/>
    </row>
    <row r="623" spans="1:6" ht="22.5">
      <c r="A623" s="25" t="s">
        <v>220</v>
      </c>
      <c r="B623" s="18" t="s">
        <v>219</v>
      </c>
      <c r="C623" s="4"/>
      <c r="D623" s="4"/>
      <c r="E623" s="4"/>
      <c r="F623" s="16">
        <f>F626+F624</f>
        <v>50000</v>
      </c>
    </row>
    <row r="624" spans="1:6" ht="12.75">
      <c r="A624" s="7" t="s">
        <v>438</v>
      </c>
      <c r="B624" s="3" t="s">
        <v>657</v>
      </c>
      <c r="C624" s="4"/>
      <c r="D624" s="4"/>
      <c r="E624" s="4"/>
      <c r="F624" s="2">
        <f>F625</f>
        <v>10000</v>
      </c>
    </row>
    <row r="625" spans="1:6" ht="12.75">
      <c r="A625" s="7" t="s">
        <v>409</v>
      </c>
      <c r="B625" s="3" t="s">
        <v>657</v>
      </c>
      <c r="C625" s="5" t="s">
        <v>408</v>
      </c>
      <c r="D625" s="5" t="s">
        <v>376</v>
      </c>
      <c r="E625" s="5" t="s">
        <v>396</v>
      </c>
      <c r="F625" s="2">
        <v>10000</v>
      </c>
    </row>
    <row r="626" spans="1:6" ht="12.75">
      <c r="A626" s="21" t="s">
        <v>15</v>
      </c>
      <c r="B626" s="3" t="s">
        <v>221</v>
      </c>
      <c r="C626" s="4"/>
      <c r="D626" s="4"/>
      <c r="E626" s="4"/>
      <c r="F626" s="2">
        <f>F627</f>
        <v>40000</v>
      </c>
    </row>
    <row r="627" spans="1:6" ht="12.75">
      <c r="A627" s="21" t="s">
        <v>348</v>
      </c>
      <c r="B627" s="3" t="s">
        <v>237</v>
      </c>
      <c r="C627" s="4"/>
      <c r="D627" s="4"/>
      <c r="E627" s="4"/>
      <c r="F627" s="2">
        <f>F628</f>
        <v>40000</v>
      </c>
    </row>
    <row r="628" spans="1:6" ht="12.75">
      <c r="A628" s="58" t="s">
        <v>240</v>
      </c>
      <c r="B628" s="3" t="s">
        <v>237</v>
      </c>
      <c r="C628" s="5" t="s">
        <v>402</v>
      </c>
      <c r="D628" s="5" t="s">
        <v>376</v>
      </c>
      <c r="E628" s="5" t="s">
        <v>396</v>
      </c>
      <c r="F628" s="2">
        <v>40000</v>
      </c>
    </row>
    <row r="629" spans="1:6" ht="33.75">
      <c r="A629" s="79" t="s">
        <v>612</v>
      </c>
      <c r="B629" s="38" t="s">
        <v>613</v>
      </c>
      <c r="C629" s="15"/>
      <c r="D629" s="15"/>
      <c r="E629" s="15"/>
      <c r="F629" s="16">
        <f>F630</f>
        <v>3624980</v>
      </c>
    </row>
    <row r="630" spans="1:6" ht="20.25" customHeight="1">
      <c r="A630" s="58" t="s">
        <v>647</v>
      </c>
      <c r="B630" s="39" t="s">
        <v>646</v>
      </c>
      <c r="C630" s="5"/>
      <c r="D630" s="5"/>
      <c r="E630" s="5"/>
      <c r="F630" s="2">
        <f>F631</f>
        <v>3624980</v>
      </c>
    </row>
    <row r="631" spans="1:6" ht="12.75">
      <c r="A631" s="58" t="s">
        <v>614</v>
      </c>
      <c r="B631" s="39" t="s">
        <v>648</v>
      </c>
      <c r="C631" s="5"/>
      <c r="D631" s="5"/>
      <c r="E631" s="5"/>
      <c r="F631" s="2">
        <f>F632</f>
        <v>3624980</v>
      </c>
    </row>
    <row r="632" spans="1:6" ht="12.75">
      <c r="A632" s="58" t="s">
        <v>13</v>
      </c>
      <c r="B632" s="39" t="s">
        <v>648</v>
      </c>
      <c r="C632" s="5" t="s">
        <v>2</v>
      </c>
      <c r="D632" s="5" t="s">
        <v>383</v>
      </c>
      <c r="E632" s="5" t="s">
        <v>382</v>
      </c>
      <c r="F632" s="2">
        <v>3624980</v>
      </c>
    </row>
    <row r="633" spans="1:6" ht="31.5" customHeight="1">
      <c r="A633" s="79" t="s">
        <v>650</v>
      </c>
      <c r="B633" s="38" t="s">
        <v>649</v>
      </c>
      <c r="C633" s="5"/>
      <c r="D633" s="5"/>
      <c r="E633" s="5"/>
      <c r="F633" s="16">
        <f>F634</f>
        <v>1718000</v>
      </c>
    </row>
    <row r="634" spans="1:6" ht="16.5" customHeight="1">
      <c r="A634" s="58" t="s">
        <v>651</v>
      </c>
      <c r="B634" s="39" t="s">
        <v>679</v>
      </c>
      <c r="C634" s="5"/>
      <c r="D634" s="5"/>
      <c r="E634" s="5"/>
      <c r="F634" s="2">
        <f>F635</f>
        <v>1718000</v>
      </c>
    </row>
    <row r="635" spans="1:6" ht="16.5" customHeight="1">
      <c r="A635" s="58" t="s">
        <v>652</v>
      </c>
      <c r="B635" s="39" t="s">
        <v>679</v>
      </c>
      <c r="C635" s="5" t="s">
        <v>305</v>
      </c>
      <c r="D635" s="5" t="s">
        <v>381</v>
      </c>
      <c r="E635" s="5" t="s">
        <v>382</v>
      </c>
      <c r="F635" s="2">
        <v>1718000</v>
      </c>
    </row>
    <row r="636" spans="1:7" ht="12.75">
      <c r="A636" s="37" t="s">
        <v>31</v>
      </c>
      <c r="B636" s="38" t="s">
        <v>98</v>
      </c>
      <c r="C636" s="5"/>
      <c r="D636" s="5"/>
      <c r="E636" s="5"/>
      <c r="F636" s="16">
        <f>F637+F640+F665+F681+F730+F739+F742+F756+F727+F736</f>
        <v>256310984.59</v>
      </c>
      <c r="G636" s="80"/>
    </row>
    <row r="637" spans="1:6" ht="22.5">
      <c r="A637" s="21" t="s">
        <v>19</v>
      </c>
      <c r="B637" s="39" t="s">
        <v>615</v>
      </c>
      <c r="C637" s="5"/>
      <c r="D637" s="5"/>
      <c r="E637" s="5"/>
      <c r="F637" s="2">
        <f>F638</f>
        <v>49798612.54</v>
      </c>
    </row>
    <row r="638" spans="1:6" ht="39" customHeight="1">
      <c r="A638" s="21" t="s">
        <v>617</v>
      </c>
      <c r="B638" s="39" t="s">
        <v>616</v>
      </c>
      <c r="C638" s="5"/>
      <c r="D638" s="5"/>
      <c r="E638" s="5"/>
      <c r="F638" s="2">
        <f>F639</f>
        <v>49798612.54</v>
      </c>
    </row>
    <row r="639" spans="1:6" ht="22.5">
      <c r="A639" s="21" t="s">
        <v>434</v>
      </c>
      <c r="B639" s="39" t="s">
        <v>632</v>
      </c>
      <c r="C639" s="5" t="s">
        <v>433</v>
      </c>
      <c r="D639" s="5" t="s">
        <v>382</v>
      </c>
      <c r="E639" s="5" t="s">
        <v>377</v>
      </c>
      <c r="F639" s="2">
        <v>49798612.54</v>
      </c>
    </row>
    <row r="640" spans="1:7" ht="45">
      <c r="A640" s="40" t="s">
        <v>101</v>
      </c>
      <c r="B640" s="6" t="s">
        <v>100</v>
      </c>
      <c r="C640" s="41"/>
      <c r="D640" s="42"/>
      <c r="E640" s="5"/>
      <c r="F640" s="43">
        <f>F641+F645+F655+F649+F660+F647</f>
        <v>4917290</v>
      </c>
      <c r="G640" s="80"/>
    </row>
    <row r="641" spans="1:6" ht="12.75">
      <c r="A641" s="19" t="s">
        <v>407</v>
      </c>
      <c r="B641" s="6" t="s">
        <v>529</v>
      </c>
      <c r="C641" s="5"/>
      <c r="D641" s="5"/>
      <c r="E641" s="5"/>
      <c r="F641" s="43">
        <f>F642+F643+F644</f>
        <v>812600</v>
      </c>
    </row>
    <row r="642" spans="1:6" ht="12.75">
      <c r="A642" s="8" t="s">
        <v>210</v>
      </c>
      <c r="B642" s="6" t="s">
        <v>529</v>
      </c>
      <c r="C642" s="5" t="s">
        <v>399</v>
      </c>
      <c r="D642" s="5" t="s">
        <v>376</v>
      </c>
      <c r="E642" s="5" t="s">
        <v>381</v>
      </c>
      <c r="F642" s="2">
        <v>621416.01</v>
      </c>
    </row>
    <row r="643" spans="1:6" ht="22.5">
      <c r="A643" s="8" t="s">
        <v>211</v>
      </c>
      <c r="B643" s="6" t="s">
        <v>529</v>
      </c>
      <c r="C643" s="5" t="s">
        <v>208</v>
      </c>
      <c r="D643" s="5" t="s">
        <v>376</v>
      </c>
      <c r="E643" s="5" t="s">
        <v>381</v>
      </c>
      <c r="F643" s="2">
        <v>184652.43</v>
      </c>
    </row>
    <row r="644" spans="1:6" ht="12.75">
      <c r="A644" s="19" t="s">
        <v>239</v>
      </c>
      <c r="B644" s="6" t="s">
        <v>529</v>
      </c>
      <c r="C644" s="5" t="s">
        <v>402</v>
      </c>
      <c r="D644" s="5" t="s">
        <v>376</v>
      </c>
      <c r="E644" s="5" t="s">
        <v>381</v>
      </c>
      <c r="F644" s="2">
        <v>6531.56</v>
      </c>
    </row>
    <row r="645" spans="1:6" ht="22.5">
      <c r="A645" s="19" t="s">
        <v>112</v>
      </c>
      <c r="B645" s="6" t="s">
        <v>530</v>
      </c>
      <c r="C645" s="41"/>
      <c r="D645" s="5"/>
      <c r="E645" s="5"/>
      <c r="F645" s="43">
        <f>F646</f>
        <v>129900</v>
      </c>
    </row>
    <row r="646" spans="1:6" ht="12.75">
      <c r="A646" s="19" t="s">
        <v>239</v>
      </c>
      <c r="B646" s="6" t="s">
        <v>530</v>
      </c>
      <c r="C646" s="41" t="s">
        <v>402</v>
      </c>
      <c r="D646" s="5" t="s">
        <v>376</v>
      </c>
      <c r="E646" s="5" t="s">
        <v>381</v>
      </c>
      <c r="F646" s="43">
        <v>129900</v>
      </c>
    </row>
    <row r="647" spans="1:6" ht="22.5">
      <c r="A647" s="44" t="s">
        <v>223</v>
      </c>
      <c r="B647" s="6" t="s">
        <v>222</v>
      </c>
      <c r="C647" s="41"/>
      <c r="D647" s="5"/>
      <c r="E647" s="5"/>
      <c r="F647" s="43">
        <f>F648</f>
        <v>6800</v>
      </c>
    </row>
    <row r="648" spans="1:6" ht="33.75">
      <c r="A648" s="7" t="s">
        <v>224</v>
      </c>
      <c r="B648" s="6" t="s">
        <v>222</v>
      </c>
      <c r="C648" s="41" t="s">
        <v>225</v>
      </c>
      <c r="D648" s="5" t="s">
        <v>376</v>
      </c>
      <c r="E648" s="5" t="s">
        <v>382</v>
      </c>
      <c r="F648" s="43">
        <v>6800</v>
      </c>
    </row>
    <row r="649" spans="1:6" ht="22.5">
      <c r="A649" s="7" t="s">
        <v>432</v>
      </c>
      <c r="B649" s="6" t="s">
        <v>103</v>
      </c>
      <c r="C649" s="41"/>
      <c r="D649" s="41"/>
      <c r="E649" s="41"/>
      <c r="F649" s="43">
        <f>F650+F652+F654+F651+F653+F659</f>
        <v>3824480</v>
      </c>
    </row>
    <row r="650" spans="1:6" ht="12.75">
      <c r="A650" s="8" t="s">
        <v>210</v>
      </c>
      <c r="B650" s="6" t="s">
        <v>103</v>
      </c>
      <c r="C650" s="41" t="s">
        <v>399</v>
      </c>
      <c r="D650" s="5" t="s">
        <v>379</v>
      </c>
      <c r="E650" s="5" t="s">
        <v>381</v>
      </c>
      <c r="F650" s="43">
        <v>1744748.62</v>
      </c>
    </row>
    <row r="651" spans="1:6" ht="22.5">
      <c r="A651" s="8" t="s">
        <v>400</v>
      </c>
      <c r="B651" s="6" t="s">
        <v>103</v>
      </c>
      <c r="C651" s="41" t="s">
        <v>401</v>
      </c>
      <c r="D651" s="5" t="s">
        <v>379</v>
      </c>
      <c r="E651" s="5" t="s">
        <v>381</v>
      </c>
      <c r="F651" s="43">
        <v>9490</v>
      </c>
    </row>
    <row r="652" spans="1:6" ht="22.5">
      <c r="A652" s="8" t="s">
        <v>211</v>
      </c>
      <c r="B652" s="6" t="s">
        <v>103</v>
      </c>
      <c r="C652" s="41" t="s">
        <v>208</v>
      </c>
      <c r="D652" s="5" t="s">
        <v>379</v>
      </c>
      <c r="E652" s="5" t="s">
        <v>381</v>
      </c>
      <c r="F652" s="43">
        <v>491016.15</v>
      </c>
    </row>
    <row r="653" spans="1:6" ht="12.75">
      <c r="A653" s="24" t="s">
        <v>427</v>
      </c>
      <c r="B653" s="6" t="s">
        <v>103</v>
      </c>
      <c r="C653" s="41" t="s">
        <v>426</v>
      </c>
      <c r="D653" s="5" t="s">
        <v>379</v>
      </c>
      <c r="E653" s="5" t="s">
        <v>381</v>
      </c>
      <c r="F653" s="43">
        <v>245347.54</v>
      </c>
    </row>
    <row r="654" spans="1:6" ht="12.75">
      <c r="A654" s="19" t="s">
        <v>239</v>
      </c>
      <c r="B654" s="6" t="s">
        <v>103</v>
      </c>
      <c r="C654" s="41" t="s">
        <v>402</v>
      </c>
      <c r="D654" s="5" t="s">
        <v>379</v>
      </c>
      <c r="E654" s="5" t="s">
        <v>381</v>
      </c>
      <c r="F654" s="43">
        <v>1300997.69</v>
      </c>
    </row>
    <row r="655" spans="1:6" ht="22.5">
      <c r="A655" s="19" t="s">
        <v>395</v>
      </c>
      <c r="B655" s="6" t="s">
        <v>531</v>
      </c>
      <c r="C655" s="41"/>
      <c r="D655" s="42"/>
      <c r="E655" s="5"/>
      <c r="F655" s="43">
        <f>F656+F658+F657</f>
        <v>81110</v>
      </c>
    </row>
    <row r="656" spans="1:6" ht="12.75">
      <c r="A656" s="8" t="s">
        <v>210</v>
      </c>
      <c r="B656" s="6" t="s">
        <v>531</v>
      </c>
      <c r="C656" s="41" t="s">
        <v>399</v>
      </c>
      <c r="D656" s="5" t="s">
        <v>376</v>
      </c>
      <c r="E656" s="5" t="s">
        <v>381</v>
      </c>
      <c r="F656" s="43">
        <v>25000</v>
      </c>
    </row>
    <row r="657" spans="1:6" ht="22.5">
      <c r="A657" s="8" t="s">
        <v>211</v>
      </c>
      <c r="B657" s="6" t="s">
        <v>531</v>
      </c>
      <c r="C657" s="41" t="s">
        <v>208</v>
      </c>
      <c r="D657" s="5" t="s">
        <v>376</v>
      </c>
      <c r="E657" s="5" t="s">
        <v>381</v>
      </c>
      <c r="F657" s="43">
        <v>20410</v>
      </c>
    </row>
    <row r="658" spans="1:6" ht="12.75">
      <c r="A658" s="19" t="s">
        <v>239</v>
      </c>
      <c r="B658" s="6" t="s">
        <v>531</v>
      </c>
      <c r="C658" s="41" t="s">
        <v>426</v>
      </c>
      <c r="D658" s="5" t="s">
        <v>376</v>
      </c>
      <c r="E658" s="5" t="s">
        <v>381</v>
      </c>
      <c r="F658" s="43">
        <v>35700</v>
      </c>
    </row>
    <row r="659" spans="1:6" ht="12.75">
      <c r="A659" s="19" t="s">
        <v>239</v>
      </c>
      <c r="B659" s="6" t="s">
        <v>531</v>
      </c>
      <c r="C659" s="41" t="s">
        <v>402</v>
      </c>
      <c r="D659" s="5" t="s">
        <v>376</v>
      </c>
      <c r="E659" s="5" t="s">
        <v>381</v>
      </c>
      <c r="F659" s="43">
        <v>32880</v>
      </c>
    </row>
    <row r="660" spans="1:6" ht="22.5">
      <c r="A660" s="19" t="s">
        <v>428</v>
      </c>
      <c r="B660" s="6" t="s">
        <v>532</v>
      </c>
      <c r="C660" s="41"/>
      <c r="D660" s="5"/>
      <c r="E660" s="5"/>
      <c r="F660" s="43">
        <f>F664+F662+F661+F663</f>
        <v>62400</v>
      </c>
    </row>
    <row r="661" spans="1:6" ht="12.75">
      <c r="A661" s="8" t="s">
        <v>210</v>
      </c>
      <c r="B661" s="6" t="s">
        <v>532</v>
      </c>
      <c r="C661" s="41" t="s">
        <v>399</v>
      </c>
      <c r="D661" s="5" t="s">
        <v>382</v>
      </c>
      <c r="E661" s="5" t="s">
        <v>382</v>
      </c>
      <c r="F661" s="43">
        <v>43004.4</v>
      </c>
    </row>
    <row r="662" spans="1:6" ht="22.5">
      <c r="A662" s="8" t="s">
        <v>211</v>
      </c>
      <c r="B662" s="6" t="s">
        <v>532</v>
      </c>
      <c r="C662" s="41" t="s">
        <v>208</v>
      </c>
      <c r="D662" s="5" t="s">
        <v>382</v>
      </c>
      <c r="E662" s="5" t="s">
        <v>382</v>
      </c>
      <c r="F662" s="2">
        <v>12995.6</v>
      </c>
    </row>
    <row r="663" spans="1:6" ht="12.75">
      <c r="A663" s="24" t="s">
        <v>427</v>
      </c>
      <c r="B663" s="6" t="s">
        <v>532</v>
      </c>
      <c r="C663" s="41" t="s">
        <v>426</v>
      </c>
      <c r="D663" s="5" t="s">
        <v>382</v>
      </c>
      <c r="E663" s="5" t="s">
        <v>382</v>
      </c>
      <c r="F663" s="2">
        <v>800</v>
      </c>
    </row>
    <row r="664" spans="1:6" ht="12.75">
      <c r="A664" s="19" t="s">
        <v>239</v>
      </c>
      <c r="B664" s="6" t="s">
        <v>532</v>
      </c>
      <c r="C664" s="41" t="s">
        <v>402</v>
      </c>
      <c r="D664" s="5" t="s">
        <v>382</v>
      </c>
      <c r="E664" s="5" t="s">
        <v>382</v>
      </c>
      <c r="F664" s="2">
        <v>5600</v>
      </c>
    </row>
    <row r="665" spans="1:6" ht="12.75">
      <c r="A665" s="21" t="s">
        <v>13</v>
      </c>
      <c r="B665" s="6" t="s">
        <v>108</v>
      </c>
      <c r="C665" s="5"/>
      <c r="D665" s="5"/>
      <c r="E665" s="5"/>
      <c r="F665" s="2">
        <f>F677+F669+F671+F666+F673+F675+F679</f>
        <v>60118761.83</v>
      </c>
    </row>
    <row r="666" spans="1:6" s="30" customFormat="1" ht="38.25" customHeight="1">
      <c r="A666" s="29" t="s">
        <v>7</v>
      </c>
      <c r="B666" s="6" t="s">
        <v>196</v>
      </c>
      <c r="C666" s="5"/>
      <c r="D666" s="5"/>
      <c r="E666" s="5"/>
      <c r="F666" s="2">
        <f>F667+F668</f>
        <v>13307019.17</v>
      </c>
    </row>
    <row r="667" spans="1:6" s="30" customFormat="1" ht="12.75">
      <c r="A667" s="20" t="s">
        <v>4</v>
      </c>
      <c r="B667" s="6" t="s">
        <v>196</v>
      </c>
      <c r="C667" s="5" t="s">
        <v>2</v>
      </c>
      <c r="D667" s="5" t="s">
        <v>382</v>
      </c>
      <c r="E667" s="5" t="s">
        <v>377</v>
      </c>
      <c r="F667" s="2">
        <v>12852419.17</v>
      </c>
    </row>
    <row r="668" spans="1:6" s="30" customFormat="1" ht="12.75">
      <c r="A668" s="20" t="s">
        <v>4</v>
      </c>
      <c r="B668" s="6" t="s">
        <v>196</v>
      </c>
      <c r="C668" s="5" t="s">
        <v>2</v>
      </c>
      <c r="D668" s="5" t="s">
        <v>382</v>
      </c>
      <c r="E668" s="5" t="s">
        <v>382</v>
      </c>
      <c r="F668" s="2">
        <v>454600</v>
      </c>
    </row>
    <row r="669" spans="1:6" ht="33.75">
      <c r="A669" s="7" t="s">
        <v>5</v>
      </c>
      <c r="B669" s="6" t="s">
        <v>195</v>
      </c>
      <c r="C669" s="5"/>
      <c r="D669" s="5"/>
      <c r="E669" s="5"/>
      <c r="F669" s="2">
        <f>F670</f>
        <v>23681648.75</v>
      </c>
    </row>
    <row r="670" spans="1:6" ht="12.75">
      <c r="A670" s="20" t="s">
        <v>4</v>
      </c>
      <c r="B670" s="6" t="s">
        <v>195</v>
      </c>
      <c r="C670" s="5" t="s">
        <v>2</v>
      </c>
      <c r="D670" s="5" t="s">
        <v>381</v>
      </c>
      <c r="E670" s="5" t="s">
        <v>387</v>
      </c>
      <c r="F670" s="2">
        <v>23681648.75</v>
      </c>
    </row>
    <row r="671" spans="1:6" s="30" customFormat="1" ht="45">
      <c r="A671" s="29" t="s">
        <v>6</v>
      </c>
      <c r="B671" s="6" t="s">
        <v>197</v>
      </c>
      <c r="C671" s="5"/>
      <c r="D671" s="5"/>
      <c r="E671" s="5"/>
      <c r="F671" s="2">
        <f>F672</f>
        <v>7910410.61</v>
      </c>
    </row>
    <row r="672" spans="1:6" s="30" customFormat="1" ht="12.75">
      <c r="A672" s="20" t="s">
        <v>4</v>
      </c>
      <c r="B672" s="6" t="s">
        <v>197</v>
      </c>
      <c r="C672" s="5" t="s">
        <v>2</v>
      </c>
      <c r="D672" s="5" t="s">
        <v>382</v>
      </c>
      <c r="E672" s="5" t="s">
        <v>376</v>
      </c>
      <c r="F672" s="2">
        <v>7910410.61</v>
      </c>
    </row>
    <row r="673" spans="1:6" s="30" customFormat="1" ht="22.5">
      <c r="A673" s="7" t="s">
        <v>8</v>
      </c>
      <c r="B673" s="6" t="s">
        <v>198</v>
      </c>
      <c r="C673" s="41"/>
      <c r="D673" s="41"/>
      <c r="E673" s="41"/>
      <c r="F673" s="2">
        <f>F674</f>
        <v>10612942.3</v>
      </c>
    </row>
    <row r="674" spans="1:6" s="30" customFormat="1" ht="12.75">
      <c r="A674" s="20" t="s">
        <v>4</v>
      </c>
      <c r="B674" s="6" t="s">
        <v>198</v>
      </c>
      <c r="C674" s="41" t="s">
        <v>2</v>
      </c>
      <c r="D674" s="41" t="s">
        <v>382</v>
      </c>
      <c r="E674" s="41" t="s">
        <v>379</v>
      </c>
      <c r="F674" s="2">
        <v>10612942.3</v>
      </c>
    </row>
    <row r="675" spans="1:6" s="30" customFormat="1" ht="22.5">
      <c r="A675" s="7" t="s">
        <v>9</v>
      </c>
      <c r="B675" s="6" t="s">
        <v>199</v>
      </c>
      <c r="C675" s="41"/>
      <c r="D675" s="41"/>
      <c r="E675" s="41"/>
      <c r="F675" s="2">
        <f>F676</f>
        <v>777586</v>
      </c>
    </row>
    <row r="676" spans="1:6" s="30" customFormat="1" ht="12.75">
      <c r="A676" s="20" t="s">
        <v>4</v>
      </c>
      <c r="B676" s="6" t="s">
        <v>199</v>
      </c>
      <c r="C676" s="41" t="s">
        <v>2</v>
      </c>
      <c r="D676" s="41" t="s">
        <v>382</v>
      </c>
      <c r="E676" s="41" t="s">
        <v>379</v>
      </c>
      <c r="F676" s="2">
        <v>777586</v>
      </c>
    </row>
    <row r="677" spans="1:6" ht="22.5">
      <c r="A677" s="20" t="s">
        <v>3</v>
      </c>
      <c r="B677" s="6" t="s">
        <v>194</v>
      </c>
      <c r="C677" s="5"/>
      <c r="D677" s="5"/>
      <c r="E677" s="5"/>
      <c r="F677" s="2">
        <f>F678</f>
        <v>29155</v>
      </c>
    </row>
    <row r="678" spans="1:6" ht="12.75">
      <c r="A678" s="20" t="s">
        <v>4</v>
      </c>
      <c r="B678" s="6" t="s">
        <v>194</v>
      </c>
      <c r="C678" s="5" t="s">
        <v>2</v>
      </c>
      <c r="D678" s="5" t="s">
        <v>376</v>
      </c>
      <c r="E678" s="5" t="s">
        <v>396</v>
      </c>
      <c r="F678" s="2">
        <v>29155</v>
      </c>
    </row>
    <row r="679" spans="1:6" ht="23.25" customHeight="1">
      <c r="A679" s="20" t="s">
        <v>654</v>
      </c>
      <c r="B679" s="6" t="s">
        <v>653</v>
      </c>
      <c r="C679" s="5"/>
      <c r="D679" s="5"/>
      <c r="E679" s="5"/>
      <c r="F679" s="45">
        <f>F680</f>
        <v>3800000</v>
      </c>
    </row>
    <row r="680" spans="1:6" ht="12.75">
      <c r="A680" s="20" t="s">
        <v>4</v>
      </c>
      <c r="B680" s="6" t="s">
        <v>653</v>
      </c>
      <c r="C680" s="5" t="s">
        <v>2</v>
      </c>
      <c r="D680" s="5" t="s">
        <v>382</v>
      </c>
      <c r="E680" s="5" t="s">
        <v>382</v>
      </c>
      <c r="F680" s="45">
        <v>3800000</v>
      </c>
    </row>
    <row r="681" spans="1:7" ht="12.75">
      <c r="A681" s="21" t="s">
        <v>14</v>
      </c>
      <c r="B681" s="6" t="s">
        <v>82</v>
      </c>
      <c r="C681" s="41"/>
      <c r="D681" s="5"/>
      <c r="E681" s="5"/>
      <c r="F681" s="46">
        <f>F684+F687+F713+F716+F719+F682+F721+F725</f>
        <v>108749650.79</v>
      </c>
      <c r="G681" s="80"/>
    </row>
    <row r="682" spans="1:6" ht="12.75">
      <c r="A682" s="19" t="s">
        <v>390</v>
      </c>
      <c r="B682" s="6" t="s">
        <v>167</v>
      </c>
      <c r="C682" s="5"/>
      <c r="D682" s="5"/>
      <c r="E682" s="5"/>
      <c r="F682" s="2">
        <f>F683</f>
        <v>217787</v>
      </c>
    </row>
    <row r="683" spans="1:6" ht="12.75">
      <c r="A683" s="19" t="s">
        <v>239</v>
      </c>
      <c r="B683" s="6" t="s">
        <v>167</v>
      </c>
      <c r="C683" s="5" t="s">
        <v>402</v>
      </c>
      <c r="D683" s="5" t="s">
        <v>381</v>
      </c>
      <c r="E683" s="5" t="s">
        <v>384</v>
      </c>
      <c r="F683" s="2">
        <v>217787</v>
      </c>
    </row>
    <row r="684" spans="1:6" ht="12.75">
      <c r="A684" s="19" t="s">
        <v>378</v>
      </c>
      <c r="B684" s="6" t="s">
        <v>166</v>
      </c>
      <c r="C684" s="5"/>
      <c r="D684" s="5"/>
      <c r="E684" s="5"/>
      <c r="F684" s="47">
        <f>F685+F686</f>
        <v>2455913.3000000003</v>
      </c>
    </row>
    <row r="685" spans="1:6" ht="12.75">
      <c r="A685" s="8" t="s">
        <v>210</v>
      </c>
      <c r="B685" s="6" t="s">
        <v>166</v>
      </c>
      <c r="C685" s="5" t="s">
        <v>399</v>
      </c>
      <c r="D685" s="5" t="s">
        <v>376</v>
      </c>
      <c r="E685" s="5" t="s">
        <v>377</v>
      </c>
      <c r="F685" s="2">
        <v>1987582.09</v>
      </c>
    </row>
    <row r="686" spans="1:6" ht="22.5">
      <c r="A686" s="8" t="s">
        <v>211</v>
      </c>
      <c r="B686" s="6" t="s">
        <v>166</v>
      </c>
      <c r="C686" s="5" t="s">
        <v>208</v>
      </c>
      <c r="D686" s="5" t="s">
        <v>376</v>
      </c>
      <c r="E686" s="5" t="s">
        <v>377</v>
      </c>
      <c r="F686" s="2">
        <v>468331.21</v>
      </c>
    </row>
    <row r="687" spans="1:6" ht="12.75">
      <c r="A687" s="48" t="s">
        <v>18</v>
      </c>
      <c r="B687" s="6" t="s">
        <v>81</v>
      </c>
      <c r="C687" s="42"/>
      <c r="D687" s="49"/>
      <c r="E687" s="49"/>
      <c r="F687" s="2">
        <f>SUM(F688:F712)</f>
        <v>100879113.49000001</v>
      </c>
    </row>
    <row r="688" spans="1:6" ht="12.75">
      <c r="A688" s="8" t="s">
        <v>210</v>
      </c>
      <c r="B688" s="6" t="s">
        <v>81</v>
      </c>
      <c r="C688" s="5" t="s">
        <v>399</v>
      </c>
      <c r="D688" s="5" t="s">
        <v>380</v>
      </c>
      <c r="E688" s="5" t="s">
        <v>379</v>
      </c>
      <c r="F688" s="9">
        <v>1282893.76</v>
      </c>
    </row>
    <row r="689" spans="1:6" ht="22.5">
      <c r="A689" s="19" t="s">
        <v>400</v>
      </c>
      <c r="B689" s="6" t="s">
        <v>81</v>
      </c>
      <c r="C689" s="5" t="s">
        <v>401</v>
      </c>
      <c r="D689" s="5" t="s">
        <v>376</v>
      </c>
      <c r="E689" s="5" t="s">
        <v>379</v>
      </c>
      <c r="F689" s="9">
        <v>690</v>
      </c>
    </row>
    <row r="690" spans="1:6" ht="23.25" customHeight="1">
      <c r="A690" s="31" t="s">
        <v>224</v>
      </c>
      <c r="B690" s="6" t="s">
        <v>81</v>
      </c>
      <c r="C690" s="5" t="s">
        <v>225</v>
      </c>
      <c r="D690" s="5" t="s">
        <v>376</v>
      </c>
      <c r="E690" s="5" t="s">
        <v>379</v>
      </c>
      <c r="F690" s="9">
        <v>41298.9</v>
      </c>
    </row>
    <row r="691" spans="1:6" ht="22.5">
      <c r="A691" s="8" t="s">
        <v>211</v>
      </c>
      <c r="B691" s="6" t="s">
        <v>81</v>
      </c>
      <c r="C691" s="5" t="s">
        <v>208</v>
      </c>
      <c r="D691" s="5" t="s">
        <v>376</v>
      </c>
      <c r="E691" s="5" t="s">
        <v>379</v>
      </c>
      <c r="F691" s="9">
        <v>402847.94</v>
      </c>
    </row>
    <row r="692" spans="1:6" ht="12.75">
      <c r="A692" s="19" t="s">
        <v>427</v>
      </c>
      <c r="B692" s="6" t="s">
        <v>81</v>
      </c>
      <c r="C692" s="5" t="s">
        <v>426</v>
      </c>
      <c r="D692" s="5" t="s">
        <v>376</v>
      </c>
      <c r="E692" s="5" t="s">
        <v>379</v>
      </c>
      <c r="F692" s="9">
        <v>109198.98</v>
      </c>
    </row>
    <row r="693" spans="1:6" ht="12.75">
      <c r="A693" s="19" t="s">
        <v>239</v>
      </c>
      <c r="B693" s="6" t="s">
        <v>81</v>
      </c>
      <c r="C693" s="5" t="s">
        <v>402</v>
      </c>
      <c r="D693" s="5" t="s">
        <v>376</v>
      </c>
      <c r="E693" s="5" t="s">
        <v>379</v>
      </c>
      <c r="F693" s="9">
        <v>784636.44</v>
      </c>
    </row>
    <row r="694" spans="1:6" ht="12.75">
      <c r="A694" s="8" t="s">
        <v>210</v>
      </c>
      <c r="B694" s="6" t="s">
        <v>81</v>
      </c>
      <c r="C694" s="5" t="s">
        <v>399</v>
      </c>
      <c r="D694" s="5" t="s">
        <v>376</v>
      </c>
      <c r="E694" s="5" t="s">
        <v>381</v>
      </c>
      <c r="F694" s="32">
        <v>40587617.43</v>
      </c>
    </row>
    <row r="695" spans="1:6" ht="22.5">
      <c r="A695" s="19" t="s">
        <v>400</v>
      </c>
      <c r="B695" s="6" t="s">
        <v>81</v>
      </c>
      <c r="C695" s="5" t="s">
        <v>401</v>
      </c>
      <c r="D695" s="5" t="s">
        <v>376</v>
      </c>
      <c r="E695" s="5" t="s">
        <v>381</v>
      </c>
      <c r="F695" s="32">
        <v>90396.4</v>
      </c>
    </row>
    <row r="696" spans="1:6" ht="22.5">
      <c r="A696" s="8" t="s">
        <v>211</v>
      </c>
      <c r="B696" s="6" t="s">
        <v>81</v>
      </c>
      <c r="C696" s="5" t="s">
        <v>208</v>
      </c>
      <c r="D696" s="5" t="s">
        <v>376</v>
      </c>
      <c r="E696" s="5" t="s">
        <v>381</v>
      </c>
      <c r="F696" s="32">
        <v>12124515.58</v>
      </c>
    </row>
    <row r="697" spans="1:6" ht="12.75">
      <c r="A697" s="19" t="s">
        <v>427</v>
      </c>
      <c r="B697" s="6" t="s">
        <v>81</v>
      </c>
      <c r="C697" s="5" t="s">
        <v>426</v>
      </c>
      <c r="D697" s="5" t="s">
        <v>376</v>
      </c>
      <c r="E697" s="5" t="s">
        <v>381</v>
      </c>
      <c r="F697" s="32">
        <v>3587847.03</v>
      </c>
    </row>
    <row r="698" spans="1:6" ht="12.75">
      <c r="A698" s="19" t="s">
        <v>239</v>
      </c>
      <c r="B698" s="6" t="s">
        <v>81</v>
      </c>
      <c r="C698" s="5" t="s">
        <v>402</v>
      </c>
      <c r="D698" s="5" t="s">
        <v>376</v>
      </c>
      <c r="E698" s="5" t="s">
        <v>381</v>
      </c>
      <c r="F698" s="32">
        <v>13417968.05</v>
      </c>
    </row>
    <row r="699" spans="1:6" ht="12.75">
      <c r="A699" s="8" t="s">
        <v>210</v>
      </c>
      <c r="B699" s="6" t="s">
        <v>81</v>
      </c>
      <c r="C699" s="5" t="s">
        <v>399</v>
      </c>
      <c r="D699" s="5" t="s">
        <v>376</v>
      </c>
      <c r="E699" s="5" t="s">
        <v>383</v>
      </c>
      <c r="F699" s="9">
        <v>1507006.49</v>
      </c>
    </row>
    <row r="700" spans="1:6" ht="22.5">
      <c r="A700" s="8" t="s">
        <v>211</v>
      </c>
      <c r="B700" s="6" t="s">
        <v>81</v>
      </c>
      <c r="C700" s="5" t="s">
        <v>208</v>
      </c>
      <c r="D700" s="5" t="s">
        <v>376</v>
      </c>
      <c r="E700" s="5" t="s">
        <v>383</v>
      </c>
      <c r="F700" s="9">
        <v>451731.93</v>
      </c>
    </row>
    <row r="701" spans="1:6" ht="12.75">
      <c r="A701" s="19" t="s">
        <v>427</v>
      </c>
      <c r="B701" s="6" t="s">
        <v>81</v>
      </c>
      <c r="C701" s="5" t="s">
        <v>426</v>
      </c>
      <c r="D701" s="5" t="s">
        <v>376</v>
      </c>
      <c r="E701" s="5" t="s">
        <v>383</v>
      </c>
      <c r="F701" s="9">
        <v>141866.68</v>
      </c>
    </row>
    <row r="702" spans="1:6" ht="12.75">
      <c r="A702" s="19" t="s">
        <v>239</v>
      </c>
      <c r="B702" s="6" t="s">
        <v>81</v>
      </c>
      <c r="C702" s="5" t="s">
        <v>402</v>
      </c>
      <c r="D702" s="5" t="s">
        <v>376</v>
      </c>
      <c r="E702" s="5" t="s">
        <v>383</v>
      </c>
      <c r="F702" s="9">
        <v>91599.51</v>
      </c>
    </row>
    <row r="703" spans="1:6" ht="12.75">
      <c r="A703" s="8" t="s">
        <v>210</v>
      </c>
      <c r="B703" s="6" t="s">
        <v>81</v>
      </c>
      <c r="C703" s="5" t="s">
        <v>399</v>
      </c>
      <c r="D703" s="5" t="s">
        <v>381</v>
      </c>
      <c r="E703" s="5" t="s">
        <v>376</v>
      </c>
      <c r="F703" s="9">
        <v>54057.41</v>
      </c>
    </row>
    <row r="704" spans="1:6" ht="22.5">
      <c r="A704" s="8" t="s">
        <v>211</v>
      </c>
      <c r="B704" s="6" t="s">
        <v>81</v>
      </c>
      <c r="C704" s="5" t="s">
        <v>208</v>
      </c>
      <c r="D704" s="5" t="s">
        <v>381</v>
      </c>
      <c r="E704" s="5" t="s">
        <v>376</v>
      </c>
      <c r="F704" s="9">
        <v>15141.34</v>
      </c>
    </row>
    <row r="705" spans="1:6" ht="12.75">
      <c r="A705" s="8" t="s">
        <v>210</v>
      </c>
      <c r="B705" s="6" t="s">
        <v>81</v>
      </c>
      <c r="C705" s="5" t="s">
        <v>399</v>
      </c>
      <c r="D705" s="5" t="s">
        <v>381</v>
      </c>
      <c r="E705" s="5" t="s">
        <v>384</v>
      </c>
      <c r="F705" s="9">
        <v>9140919.72</v>
      </c>
    </row>
    <row r="706" spans="1:6" ht="22.5">
      <c r="A706" s="19" t="s">
        <v>400</v>
      </c>
      <c r="B706" s="6" t="s">
        <v>81</v>
      </c>
      <c r="C706" s="5" t="s">
        <v>401</v>
      </c>
      <c r="D706" s="5" t="s">
        <v>381</v>
      </c>
      <c r="E706" s="5" t="s">
        <v>384</v>
      </c>
      <c r="F706" s="9">
        <v>20680.32</v>
      </c>
    </row>
    <row r="707" spans="1:6" ht="22.5">
      <c r="A707" s="8" t="s">
        <v>211</v>
      </c>
      <c r="B707" s="6" t="s">
        <v>81</v>
      </c>
      <c r="C707" s="5" t="s">
        <v>208</v>
      </c>
      <c r="D707" s="5" t="s">
        <v>381</v>
      </c>
      <c r="E707" s="5" t="s">
        <v>384</v>
      </c>
      <c r="F707" s="9">
        <v>2785627.77</v>
      </c>
    </row>
    <row r="708" spans="1:6" ht="12.75">
      <c r="A708" s="19" t="s">
        <v>427</v>
      </c>
      <c r="B708" s="6" t="s">
        <v>81</v>
      </c>
      <c r="C708" s="5" t="s">
        <v>426</v>
      </c>
      <c r="D708" s="5" t="s">
        <v>381</v>
      </c>
      <c r="E708" s="5" t="s">
        <v>384</v>
      </c>
      <c r="F708" s="9">
        <v>300476</v>
      </c>
    </row>
    <row r="709" spans="1:6" ht="12.75">
      <c r="A709" s="19" t="s">
        <v>239</v>
      </c>
      <c r="B709" s="6" t="s">
        <v>81</v>
      </c>
      <c r="C709" s="5" t="s">
        <v>402</v>
      </c>
      <c r="D709" s="5" t="s">
        <v>381</v>
      </c>
      <c r="E709" s="5" t="s">
        <v>384</v>
      </c>
      <c r="F709" s="9">
        <v>778424.12</v>
      </c>
    </row>
    <row r="710" spans="1:6" ht="12.75">
      <c r="A710" s="19" t="s">
        <v>239</v>
      </c>
      <c r="B710" s="6" t="s">
        <v>81</v>
      </c>
      <c r="C710" s="5" t="s">
        <v>402</v>
      </c>
      <c r="D710" s="5" t="s">
        <v>376</v>
      </c>
      <c r="E710" s="5" t="s">
        <v>396</v>
      </c>
      <c r="F710" s="9">
        <v>766813.02</v>
      </c>
    </row>
    <row r="711" spans="1:6" ht="23.25" customHeight="1">
      <c r="A711" s="19" t="s">
        <v>582</v>
      </c>
      <c r="B711" s="6" t="s">
        <v>81</v>
      </c>
      <c r="C711" s="5" t="s">
        <v>581</v>
      </c>
      <c r="D711" s="5" t="s">
        <v>376</v>
      </c>
      <c r="E711" s="5" t="s">
        <v>396</v>
      </c>
      <c r="F711" s="9">
        <v>12244948.67</v>
      </c>
    </row>
    <row r="712" spans="1:6" ht="12.75">
      <c r="A712" s="19" t="s">
        <v>549</v>
      </c>
      <c r="B712" s="6" t="s">
        <v>81</v>
      </c>
      <c r="C712" s="5" t="s">
        <v>548</v>
      </c>
      <c r="D712" s="5" t="s">
        <v>376</v>
      </c>
      <c r="E712" s="5" t="s">
        <v>396</v>
      </c>
      <c r="F712" s="9">
        <v>149910</v>
      </c>
    </row>
    <row r="713" spans="1:6" ht="12.75">
      <c r="A713" s="19" t="s">
        <v>391</v>
      </c>
      <c r="B713" s="6" t="s">
        <v>202</v>
      </c>
      <c r="C713" s="5"/>
      <c r="D713" s="5"/>
      <c r="E713" s="5"/>
      <c r="F713" s="2">
        <f>F714+F715</f>
        <v>1909610.83</v>
      </c>
    </row>
    <row r="714" spans="1:6" ht="12.75">
      <c r="A714" s="8" t="s">
        <v>210</v>
      </c>
      <c r="B714" s="6" t="s">
        <v>202</v>
      </c>
      <c r="C714" s="5" t="s">
        <v>399</v>
      </c>
      <c r="D714" s="5" t="s">
        <v>376</v>
      </c>
      <c r="E714" s="5" t="s">
        <v>379</v>
      </c>
      <c r="F714" s="2">
        <v>1536227.82</v>
      </c>
    </row>
    <row r="715" spans="1:6" ht="22.5">
      <c r="A715" s="8" t="s">
        <v>211</v>
      </c>
      <c r="B715" s="6" t="s">
        <v>202</v>
      </c>
      <c r="C715" s="5" t="s">
        <v>208</v>
      </c>
      <c r="D715" s="5" t="s">
        <v>376</v>
      </c>
      <c r="E715" s="5" t="s">
        <v>379</v>
      </c>
      <c r="F715" s="2">
        <v>373383.01</v>
      </c>
    </row>
    <row r="716" spans="1:6" ht="12.75">
      <c r="A716" s="19" t="s">
        <v>394</v>
      </c>
      <c r="B716" s="6" t="s">
        <v>201</v>
      </c>
      <c r="C716" s="5"/>
      <c r="D716" s="5"/>
      <c r="E716" s="5"/>
      <c r="F716" s="2">
        <f>F717+F718</f>
        <v>1473382.39</v>
      </c>
    </row>
    <row r="717" spans="1:6" ht="12.75">
      <c r="A717" s="8" t="s">
        <v>210</v>
      </c>
      <c r="B717" s="6" t="s">
        <v>201</v>
      </c>
      <c r="C717" s="5" t="s">
        <v>399</v>
      </c>
      <c r="D717" s="5" t="s">
        <v>376</v>
      </c>
      <c r="E717" s="5" t="s">
        <v>383</v>
      </c>
      <c r="F717" s="2">
        <v>1139664.47</v>
      </c>
    </row>
    <row r="718" spans="1:6" ht="22.5">
      <c r="A718" s="8" t="s">
        <v>211</v>
      </c>
      <c r="B718" s="6" t="s">
        <v>201</v>
      </c>
      <c r="C718" s="5" t="s">
        <v>208</v>
      </c>
      <c r="D718" s="5" t="s">
        <v>376</v>
      </c>
      <c r="E718" s="5" t="s">
        <v>383</v>
      </c>
      <c r="F718" s="2">
        <v>333717.92</v>
      </c>
    </row>
    <row r="719" spans="1:6" ht="12.75">
      <c r="A719" s="29" t="s">
        <v>438</v>
      </c>
      <c r="B719" s="6" t="s">
        <v>107</v>
      </c>
      <c r="C719" s="5"/>
      <c r="D719" s="5"/>
      <c r="E719" s="5"/>
      <c r="F719" s="2">
        <f>F720</f>
        <v>969735.6</v>
      </c>
    </row>
    <row r="720" spans="1:6" ht="12.75">
      <c r="A720" s="19" t="s">
        <v>409</v>
      </c>
      <c r="B720" s="6" t="s">
        <v>107</v>
      </c>
      <c r="C720" s="5" t="s">
        <v>408</v>
      </c>
      <c r="D720" s="5" t="s">
        <v>376</v>
      </c>
      <c r="E720" s="5" t="s">
        <v>396</v>
      </c>
      <c r="F720" s="2">
        <v>969735.6</v>
      </c>
    </row>
    <row r="721" spans="1:6" ht="22.5">
      <c r="A721" s="8" t="s">
        <v>368</v>
      </c>
      <c r="B721" s="27" t="s">
        <v>369</v>
      </c>
      <c r="C721" s="5"/>
      <c r="D721" s="5"/>
      <c r="E721" s="5"/>
      <c r="F721" s="2">
        <f>F723+F722+F724</f>
        <v>705359.98</v>
      </c>
    </row>
    <row r="722" spans="1:6" ht="12.75">
      <c r="A722" s="19" t="s">
        <v>427</v>
      </c>
      <c r="B722" s="27" t="s">
        <v>369</v>
      </c>
      <c r="C722" s="5" t="s">
        <v>426</v>
      </c>
      <c r="D722" s="5" t="s">
        <v>379</v>
      </c>
      <c r="E722" s="5" t="s">
        <v>387</v>
      </c>
      <c r="F722" s="2">
        <v>348810</v>
      </c>
    </row>
    <row r="723" spans="1:6" ht="12.75">
      <c r="A723" s="7" t="s">
        <v>239</v>
      </c>
      <c r="B723" s="27" t="s">
        <v>369</v>
      </c>
      <c r="C723" s="5" t="s">
        <v>402</v>
      </c>
      <c r="D723" s="5" t="s">
        <v>379</v>
      </c>
      <c r="E723" s="5" t="s">
        <v>387</v>
      </c>
      <c r="F723" s="2">
        <v>220004.08</v>
      </c>
    </row>
    <row r="724" spans="1:6" ht="23.25" customHeight="1">
      <c r="A724" s="7" t="s">
        <v>584</v>
      </c>
      <c r="B724" s="27" t="s">
        <v>583</v>
      </c>
      <c r="C724" s="5" t="s">
        <v>402</v>
      </c>
      <c r="D724" s="5" t="s">
        <v>379</v>
      </c>
      <c r="E724" s="5" t="s">
        <v>387</v>
      </c>
      <c r="F724" s="2">
        <v>136545.9</v>
      </c>
    </row>
    <row r="725" spans="1:6" ht="22.5">
      <c r="A725" s="29" t="s">
        <v>439</v>
      </c>
      <c r="B725" s="5" t="s">
        <v>154</v>
      </c>
      <c r="C725" s="5"/>
      <c r="D725" s="5"/>
      <c r="E725" s="5"/>
      <c r="F725" s="2">
        <f>F726</f>
        <v>138748.2</v>
      </c>
    </row>
    <row r="726" spans="1:6" ht="12.75">
      <c r="A726" s="19" t="s">
        <v>239</v>
      </c>
      <c r="B726" s="5" t="s">
        <v>154</v>
      </c>
      <c r="C726" s="5" t="s">
        <v>402</v>
      </c>
      <c r="D726" s="5" t="s">
        <v>381</v>
      </c>
      <c r="E726" s="5" t="s">
        <v>384</v>
      </c>
      <c r="F726" s="2">
        <v>138748.2</v>
      </c>
    </row>
    <row r="727" spans="1:6" ht="12.75">
      <c r="A727" s="19" t="s">
        <v>448</v>
      </c>
      <c r="B727" s="28" t="s">
        <v>447</v>
      </c>
      <c r="C727" s="5"/>
      <c r="D727" s="5"/>
      <c r="E727" s="5"/>
      <c r="F727" s="2">
        <f>F728</f>
        <v>2155.07</v>
      </c>
    </row>
    <row r="728" spans="1:6" ht="12.75">
      <c r="A728" s="19" t="s">
        <v>449</v>
      </c>
      <c r="B728" s="28" t="s">
        <v>680</v>
      </c>
      <c r="C728" s="5"/>
      <c r="D728" s="5"/>
      <c r="E728" s="5"/>
      <c r="F728" s="2">
        <f>F729</f>
        <v>2155.07</v>
      </c>
    </row>
    <row r="729" spans="1:6" ht="12.75">
      <c r="A729" s="19" t="s">
        <v>450</v>
      </c>
      <c r="B729" s="28" t="s">
        <v>680</v>
      </c>
      <c r="C729" s="5" t="s">
        <v>451</v>
      </c>
      <c r="D729" s="5" t="s">
        <v>396</v>
      </c>
      <c r="E729" s="5" t="s">
        <v>376</v>
      </c>
      <c r="F729" s="2">
        <v>2155.07</v>
      </c>
    </row>
    <row r="730" spans="1:6" ht="12.75">
      <c r="A730" s="21" t="s">
        <v>135</v>
      </c>
      <c r="B730" s="5" t="s">
        <v>141</v>
      </c>
      <c r="C730" s="5"/>
      <c r="D730" s="5"/>
      <c r="E730" s="5"/>
      <c r="F730" s="2">
        <f>F733+F731</f>
        <v>1037482.67</v>
      </c>
    </row>
    <row r="731" spans="1:6" ht="44.25" customHeight="1">
      <c r="A731" s="33" t="s">
        <v>570</v>
      </c>
      <c r="B731" s="6" t="s">
        <v>658</v>
      </c>
      <c r="C731" s="5"/>
      <c r="D731" s="5"/>
      <c r="E731" s="5"/>
      <c r="F731" s="2">
        <f>F732</f>
        <v>785390.68</v>
      </c>
    </row>
    <row r="732" spans="1:6" ht="12.75">
      <c r="A732" s="19" t="s">
        <v>239</v>
      </c>
      <c r="B732" s="6" t="s">
        <v>658</v>
      </c>
      <c r="C732" s="5" t="s">
        <v>402</v>
      </c>
      <c r="D732" s="5" t="s">
        <v>382</v>
      </c>
      <c r="E732" s="5" t="s">
        <v>377</v>
      </c>
      <c r="F732" s="2">
        <v>785390.68</v>
      </c>
    </row>
    <row r="733" spans="1:6" ht="12.75">
      <c r="A733" s="21" t="s">
        <v>96</v>
      </c>
      <c r="B733" s="6" t="s">
        <v>209</v>
      </c>
      <c r="C733" s="5"/>
      <c r="D733" s="5"/>
      <c r="E733" s="5"/>
      <c r="F733" s="2">
        <f>F735+F734</f>
        <v>252091.99</v>
      </c>
    </row>
    <row r="734" spans="1:6" ht="12.75">
      <c r="A734" s="19" t="s">
        <v>239</v>
      </c>
      <c r="B734" s="6" t="s">
        <v>209</v>
      </c>
      <c r="C734" s="5" t="s">
        <v>402</v>
      </c>
      <c r="D734" s="5" t="s">
        <v>382</v>
      </c>
      <c r="E734" s="5" t="s">
        <v>376</v>
      </c>
      <c r="F734" s="2">
        <v>134684.16</v>
      </c>
    </row>
    <row r="735" spans="1:6" ht="12.75">
      <c r="A735" s="19" t="s">
        <v>239</v>
      </c>
      <c r="B735" s="6" t="s">
        <v>209</v>
      </c>
      <c r="C735" s="5" t="s">
        <v>402</v>
      </c>
      <c r="D735" s="5" t="s">
        <v>382</v>
      </c>
      <c r="E735" s="5" t="s">
        <v>377</v>
      </c>
      <c r="F735" s="2">
        <v>117407.83</v>
      </c>
    </row>
    <row r="736" spans="1:6" ht="12.75">
      <c r="A736" s="24" t="s">
        <v>586</v>
      </c>
      <c r="B736" s="3" t="s">
        <v>585</v>
      </c>
      <c r="C736" s="5"/>
      <c r="D736" s="5"/>
      <c r="E736" s="5"/>
      <c r="F736" s="2">
        <f>F737</f>
        <v>17707500</v>
      </c>
    </row>
    <row r="737" spans="1:6" ht="12.75">
      <c r="A737" s="24" t="s">
        <v>590</v>
      </c>
      <c r="B737" s="3" t="s">
        <v>587</v>
      </c>
      <c r="C737" s="5"/>
      <c r="D737" s="5"/>
      <c r="E737" s="5"/>
      <c r="F737" s="2">
        <f>F738</f>
        <v>17707500</v>
      </c>
    </row>
    <row r="738" spans="1:6" ht="12.75">
      <c r="A738" s="24" t="s">
        <v>591</v>
      </c>
      <c r="B738" s="3" t="s">
        <v>587</v>
      </c>
      <c r="C738" s="5" t="s">
        <v>588</v>
      </c>
      <c r="D738" s="5" t="s">
        <v>589</v>
      </c>
      <c r="E738" s="5" t="s">
        <v>377</v>
      </c>
      <c r="F738" s="2">
        <v>17707500</v>
      </c>
    </row>
    <row r="739" spans="1:6" ht="22.5">
      <c r="A739" s="7" t="s">
        <v>27</v>
      </c>
      <c r="B739" s="6" t="s">
        <v>143</v>
      </c>
      <c r="C739" s="5"/>
      <c r="D739" s="5"/>
      <c r="E739" s="5"/>
      <c r="F739" s="2">
        <f>F740</f>
        <v>2300000</v>
      </c>
    </row>
    <row r="740" spans="1:6" ht="33.75">
      <c r="A740" s="7" t="s">
        <v>398</v>
      </c>
      <c r="B740" s="6" t="s">
        <v>146</v>
      </c>
      <c r="C740" s="5"/>
      <c r="D740" s="5"/>
      <c r="E740" s="5"/>
      <c r="F740" s="2">
        <f>F741</f>
        <v>2300000</v>
      </c>
    </row>
    <row r="741" spans="1:6" ht="21.75" customHeight="1">
      <c r="A741" s="26" t="s">
        <v>596</v>
      </c>
      <c r="B741" s="6" t="s">
        <v>146</v>
      </c>
      <c r="C741" s="5" t="s">
        <v>595</v>
      </c>
      <c r="D741" s="5" t="s">
        <v>384</v>
      </c>
      <c r="E741" s="5" t="s">
        <v>377</v>
      </c>
      <c r="F741" s="2">
        <v>2300000</v>
      </c>
    </row>
    <row r="742" spans="1:6" ht="12.75">
      <c r="A742" s="21" t="s">
        <v>17</v>
      </c>
      <c r="B742" s="6" t="s">
        <v>115</v>
      </c>
      <c r="C742" s="5"/>
      <c r="D742" s="5"/>
      <c r="E742" s="5"/>
      <c r="F742" s="2">
        <f>F743+F752</f>
        <v>423959</v>
      </c>
    </row>
    <row r="743" spans="1:6" ht="12.75">
      <c r="A743" s="19" t="s">
        <v>18</v>
      </c>
      <c r="B743" s="6" t="s">
        <v>99</v>
      </c>
      <c r="C743" s="5"/>
      <c r="D743" s="5"/>
      <c r="E743" s="5"/>
      <c r="F743" s="2">
        <f>SUM(F744:F751)</f>
        <v>420656</v>
      </c>
    </row>
    <row r="744" spans="1:6" ht="12.75">
      <c r="A744" s="7" t="s">
        <v>352</v>
      </c>
      <c r="B744" s="6" t="s">
        <v>99</v>
      </c>
      <c r="C744" s="5" t="s">
        <v>405</v>
      </c>
      <c r="D744" s="5" t="s">
        <v>376</v>
      </c>
      <c r="E744" s="5" t="s">
        <v>379</v>
      </c>
      <c r="F744" s="2">
        <v>41551</v>
      </c>
    </row>
    <row r="745" spans="1:6" ht="12.75">
      <c r="A745" s="20" t="s">
        <v>406</v>
      </c>
      <c r="B745" s="6" t="s">
        <v>99</v>
      </c>
      <c r="C745" s="5" t="s">
        <v>403</v>
      </c>
      <c r="D745" s="5" t="s">
        <v>376</v>
      </c>
      <c r="E745" s="5" t="s">
        <v>381</v>
      </c>
      <c r="F745" s="2">
        <v>315831</v>
      </c>
    </row>
    <row r="746" spans="1:6" ht="12.75">
      <c r="A746" s="7" t="s">
        <v>352</v>
      </c>
      <c r="B746" s="6" t="s">
        <v>99</v>
      </c>
      <c r="C746" s="5" t="s">
        <v>405</v>
      </c>
      <c r="D746" s="5" t="s">
        <v>376</v>
      </c>
      <c r="E746" s="5" t="s">
        <v>381</v>
      </c>
      <c r="F746" s="2">
        <v>40235</v>
      </c>
    </row>
    <row r="747" spans="1:6" ht="12.75">
      <c r="A747" s="19" t="s">
        <v>352</v>
      </c>
      <c r="B747" s="6" t="s">
        <v>99</v>
      </c>
      <c r="C747" s="5" t="s">
        <v>405</v>
      </c>
      <c r="D747" s="5" t="s">
        <v>376</v>
      </c>
      <c r="E747" s="5" t="s">
        <v>396</v>
      </c>
      <c r="F747" s="2">
        <v>13114</v>
      </c>
    </row>
    <row r="748" spans="1:6" ht="12.75">
      <c r="A748" s="7" t="s">
        <v>352</v>
      </c>
      <c r="B748" s="6" t="s">
        <v>99</v>
      </c>
      <c r="C748" s="5" t="s">
        <v>405</v>
      </c>
      <c r="D748" s="5" t="s">
        <v>381</v>
      </c>
      <c r="E748" s="5" t="s">
        <v>384</v>
      </c>
      <c r="F748" s="2">
        <v>4550</v>
      </c>
    </row>
    <row r="749" spans="1:6" ht="12.75">
      <c r="A749" s="7" t="s">
        <v>549</v>
      </c>
      <c r="B749" s="6" t="s">
        <v>99</v>
      </c>
      <c r="C749" s="5" t="s">
        <v>548</v>
      </c>
      <c r="D749" s="5" t="s">
        <v>376</v>
      </c>
      <c r="E749" s="5" t="s">
        <v>379</v>
      </c>
      <c r="F749" s="2">
        <v>5000</v>
      </c>
    </row>
    <row r="750" spans="1:6" ht="12.75">
      <c r="A750" s="7" t="s">
        <v>549</v>
      </c>
      <c r="B750" s="6" t="s">
        <v>99</v>
      </c>
      <c r="C750" s="5" t="s">
        <v>548</v>
      </c>
      <c r="D750" s="5" t="s">
        <v>376</v>
      </c>
      <c r="E750" s="5" t="s">
        <v>381</v>
      </c>
      <c r="F750" s="2">
        <v>250</v>
      </c>
    </row>
    <row r="751" spans="1:6" ht="12.75">
      <c r="A751" s="7" t="s">
        <v>549</v>
      </c>
      <c r="B751" s="6" t="s">
        <v>99</v>
      </c>
      <c r="C751" s="5" t="s">
        <v>548</v>
      </c>
      <c r="D751" s="5" t="s">
        <v>381</v>
      </c>
      <c r="E751" s="5" t="s">
        <v>384</v>
      </c>
      <c r="F751" s="2">
        <v>125</v>
      </c>
    </row>
    <row r="752" spans="1:6" ht="22.5">
      <c r="A752" s="21" t="s">
        <v>176</v>
      </c>
      <c r="B752" s="6" t="s">
        <v>106</v>
      </c>
      <c r="C752" s="5"/>
      <c r="D752" s="5"/>
      <c r="E752" s="5"/>
      <c r="F752" s="2">
        <f>F754+F753+F755</f>
        <v>3303</v>
      </c>
    </row>
    <row r="753" spans="1:6" ht="12.75">
      <c r="A753" s="20" t="s">
        <v>406</v>
      </c>
      <c r="B753" s="6" t="s">
        <v>106</v>
      </c>
      <c r="C753" s="5" t="s">
        <v>403</v>
      </c>
      <c r="D753" s="5" t="s">
        <v>376</v>
      </c>
      <c r="E753" s="5" t="s">
        <v>396</v>
      </c>
      <c r="F753" s="2">
        <v>1013</v>
      </c>
    </row>
    <row r="754" spans="1:6" ht="12.75">
      <c r="A754" s="7" t="s">
        <v>353</v>
      </c>
      <c r="B754" s="6" t="s">
        <v>106</v>
      </c>
      <c r="C754" s="5" t="s">
        <v>405</v>
      </c>
      <c r="D754" s="5" t="s">
        <v>376</v>
      </c>
      <c r="E754" s="5" t="s">
        <v>396</v>
      </c>
      <c r="F754" s="2">
        <v>2040</v>
      </c>
    </row>
    <row r="755" spans="1:6" ht="12.75">
      <c r="A755" s="7" t="s">
        <v>549</v>
      </c>
      <c r="B755" s="6" t="s">
        <v>106</v>
      </c>
      <c r="C755" s="5" t="s">
        <v>548</v>
      </c>
      <c r="D755" s="5" t="s">
        <v>376</v>
      </c>
      <c r="E755" s="5" t="s">
        <v>396</v>
      </c>
      <c r="F755" s="2">
        <v>250</v>
      </c>
    </row>
    <row r="756" spans="1:6" ht="12.75">
      <c r="A756" s="20" t="s">
        <v>1</v>
      </c>
      <c r="B756" s="6" t="s">
        <v>105</v>
      </c>
      <c r="C756" s="5"/>
      <c r="D756" s="5"/>
      <c r="E756" s="5"/>
      <c r="F756" s="2">
        <f>F757</f>
        <v>11255572.69</v>
      </c>
    </row>
    <row r="757" spans="1:6" ht="22.5">
      <c r="A757" s="21" t="s">
        <v>176</v>
      </c>
      <c r="B757" s="6" t="s">
        <v>104</v>
      </c>
      <c r="C757" s="5"/>
      <c r="D757" s="5"/>
      <c r="E757" s="5"/>
      <c r="F757" s="2">
        <f>SUM(F758:F762)</f>
        <v>11255572.69</v>
      </c>
    </row>
    <row r="758" spans="1:6" ht="12.75">
      <c r="A758" s="8" t="s">
        <v>366</v>
      </c>
      <c r="B758" s="6" t="s">
        <v>104</v>
      </c>
      <c r="C758" s="5" t="s">
        <v>415</v>
      </c>
      <c r="D758" s="5" t="s">
        <v>376</v>
      </c>
      <c r="E758" s="5" t="s">
        <v>396</v>
      </c>
      <c r="F758" s="2">
        <v>7692515.88</v>
      </c>
    </row>
    <row r="759" spans="1:6" ht="12.75">
      <c r="A759" s="8" t="s">
        <v>559</v>
      </c>
      <c r="B759" s="6" t="s">
        <v>104</v>
      </c>
      <c r="C759" s="5" t="s">
        <v>416</v>
      </c>
      <c r="D759" s="5" t="s">
        <v>376</v>
      </c>
      <c r="E759" s="5" t="s">
        <v>396</v>
      </c>
      <c r="F759" s="2">
        <v>1827.02</v>
      </c>
    </row>
    <row r="760" spans="1:6" ht="22.5">
      <c r="A760" s="8" t="s">
        <v>367</v>
      </c>
      <c r="B760" s="6" t="s">
        <v>104</v>
      </c>
      <c r="C760" s="5" t="s">
        <v>365</v>
      </c>
      <c r="D760" s="5" t="s">
        <v>376</v>
      </c>
      <c r="E760" s="5" t="s">
        <v>396</v>
      </c>
      <c r="F760" s="2">
        <v>2513074.01</v>
      </c>
    </row>
    <row r="761" spans="1:6" ht="12.75">
      <c r="A761" s="19" t="s">
        <v>427</v>
      </c>
      <c r="B761" s="6" t="s">
        <v>104</v>
      </c>
      <c r="C761" s="5" t="s">
        <v>426</v>
      </c>
      <c r="D761" s="5" t="s">
        <v>376</v>
      </c>
      <c r="E761" s="5" t="s">
        <v>396</v>
      </c>
      <c r="F761" s="2">
        <v>267212.34</v>
      </c>
    </row>
    <row r="762" spans="1:6" ht="12.75">
      <c r="A762" s="19" t="s">
        <v>239</v>
      </c>
      <c r="B762" s="6" t="s">
        <v>104</v>
      </c>
      <c r="C762" s="5" t="s">
        <v>402</v>
      </c>
      <c r="D762" s="5" t="s">
        <v>376</v>
      </c>
      <c r="E762" s="5" t="s">
        <v>396</v>
      </c>
      <c r="F762" s="2">
        <v>780943.44</v>
      </c>
    </row>
    <row r="763" spans="3:6" s="34" customFormat="1" ht="12.75">
      <c r="C763" s="83"/>
      <c r="F763" s="35"/>
    </row>
    <row r="764" s="34" customFormat="1" ht="12.75">
      <c r="C764" s="83"/>
    </row>
    <row r="765" s="34" customFormat="1" ht="12.75">
      <c r="C765" s="83"/>
    </row>
    <row r="766" s="34" customFormat="1" ht="12.75">
      <c r="C766" s="83"/>
    </row>
    <row r="767" s="34" customFormat="1" ht="12.75">
      <c r="C767" s="83"/>
    </row>
    <row r="768" s="34" customFormat="1" ht="12.75">
      <c r="C768" s="83"/>
    </row>
    <row r="769" s="34" customFormat="1" ht="12.75">
      <c r="C769" s="83"/>
    </row>
    <row r="770" s="34" customFormat="1" ht="12.75">
      <c r="C770" s="83"/>
    </row>
    <row r="771" s="34" customFormat="1" ht="12.75">
      <c r="C771" s="83"/>
    </row>
    <row r="772" s="34" customFormat="1" ht="12.75">
      <c r="C772" s="83"/>
    </row>
    <row r="773" s="34" customFormat="1" ht="12.75">
      <c r="C773" s="83"/>
    </row>
    <row r="774" s="34" customFormat="1" ht="12.75">
      <c r="C774" s="83"/>
    </row>
    <row r="775" s="34" customFormat="1" ht="12.75">
      <c r="C775" s="83"/>
    </row>
    <row r="776" s="34" customFormat="1" ht="12.75">
      <c r="C776" s="83"/>
    </row>
    <row r="777" s="34" customFormat="1" ht="12.75">
      <c r="C777" s="83"/>
    </row>
    <row r="778" s="34" customFormat="1" ht="12.75">
      <c r="C778" s="83"/>
    </row>
    <row r="779" s="34" customFormat="1" ht="12.75">
      <c r="C779" s="83"/>
    </row>
    <row r="780" s="34" customFormat="1" ht="12.75">
      <c r="C780" s="83"/>
    </row>
    <row r="781" s="34" customFormat="1" ht="12.75">
      <c r="C781" s="83"/>
    </row>
    <row r="782" s="34" customFormat="1" ht="12.75">
      <c r="C782" s="83"/>
    </row>
    <row r="783" s="34" customFormat="1" ht="12.75">
      <c r="C783" s="83"/>
    </row>
    <row r="784" s="34" customFormat="1" ht="12.75">
      <c r="C784" s="83"/>
    </row>
    <row r="785" s="34" customFormat="1" ht="12.75">
      <c r="C785" s="83"/>
    </row>
    <row r="786" s="34" customFormat="1" ht="12.75">
      <c r="C786" s="83"/>
    </row>
    <row r="787" s="34" customFormat="1" ht="12.75">
      <c r="C787" s="83"/>
    </row>
    <row r="788" s="34" customFormat="1" ht="12.75">
      <c r="C788" s="83"/>
    </row>
    <row r="789" s="34" customFormat="1" ht="12.75">
      <c r="C789" s="83"/>
    </row>
    <row r="790" s="34" customFormat="1" ht="12.75">
      <c r="C790" s="83"/>
    </row>
    <row r="791" s="34" customFormat="1" ht="12.75">
      <c r="C791" s="83"/>
    </row>
    <row r="792" s="34" customFormat="1" ht="12.75">
      <c r="C792" s="83"/>
    </row>
    <row r="793" s="34" customFormat="1" ht="12.75">
      <c r="C793" s="83"/>
    </row>
    <row r="794" s="34" customFormat="1" ht="12.75">
      <c r="C794" s="83"/>
    </row>
    <row r="795" s="34" customFormat="1" ht="12.75">
      <c r="C795" s="83"/>
    </row>
    <row r="796" s="34" customFormat="1" ht="12.75">
      <c r="C796" s="83"/>
    </row>
    <row r="797" s="34" customFormat="1" ht="12.75">
      <c r="C797" s="83"/>
    </row>
    <row r="798" s="34" customFormat="1" ht="12.75">
      <c r="C798" s="83"/>
    </row>
    <row r="799" s="34" customFormat="1" ht="12.75">
      <c r="C799" s="83"/>
    </row>
    <row r="800" s="34" customFormat="1" ht="12.75">
      <c r="C800" s="83"/>
    </row>
    <row r="801" s="34" customFormat="1" ht="12.75">
      <c r="C801" s="83"/>
    </row>
    <row r="802" s="34" customFormat="1" ht="12.75">
      <c r="C802" s="83"/>
    </row>
    <row r="803" s="34" customFormat="1" ht="12.75">
      <c r="C803" s="83"/>
    </row>
    <row r="804" s="34" customFormat="1" ht="12.75">
      <c r="C804" s="83"/>
    </row>
    <row r="805" s="34" customFormat="1" ht="12.75">
      <c r="C805" s="83"/>
    </row>
    <row r="806" s="34" customFormat="1" ht="12.75">
      <c r="C806" s="83"/>
    </row>
    <row r="807" s="34" customFormat="1" ht="12.75">
      <c r="C807" s="83"/>
    </row>
    <row r="808" s="34" customFormat="1" ht="12.75">
      <c r="C808" s="83"/>
    </row>
    <row r="809" s="34" customFormat="1" ht="12.75">
      <c r="C809" s="83"/>
    </row>
    <row r="810" s="34" customFormat="1" ht="12.75">
      <c r="C810" s="83"/>
    </row>
    <row r="811" s="34" customFormat="1" ht="12.75">
      <c r="C811" s="83"/>
    </row>
    <row r="812" s="34" customFormat="1" ht="12.75">
      <c r="C812" s="83"/>
    </row>
    <row r="813" s="34" customFormat="1" ht="12.75">
      <c r="C813" s="83"/>
    </row>
    <row r="814" s="34" customFormat="1" ht="12.75">
      <c r="C814" s="83"/>
    </row>
    <row r="815" s="34" customFormat="1" ht="12.75">
      <c r="C815" s="83"/>
    </row>
    <row r="816" s="34" customFormat="1" ht="12.75">
      <c r="C816" s="83"/>
    </row>
    <row r="817" s="34" customFormat="1" ht="12.75">
      <c r="C817" s="83"/>
    </row>
    <row r="818" s="34" customFormat="1" ht="12.75">
      <c r="C818" s="83"/>
    </row>
    <row r="819" s="34" customFormat="1" ht="12.75">
      <c r="C819" s="83"/>
    </row>
    <row r="820" s="34" customFormat="1" ht="12.75">
      <c r="C820" s="83"/>
    </row>
    <row r="821" s="34" customFormat="1" ht="12.75">
      <c r="C821" s="83"/>
    </row>
    <row r="822" s="34" customFormat="1" ht="12.75">
      <c r="C822" s="83"/>
    </row>
    <row r="823" s="34" customFormat="1" ht="12.75">
      <c r="C823" s="83"/>
    </row>
    <row r="824" s="34" customFormat="1" ht="12.75">
      <c r="C824" s="83"/>
    </row>
    <row r="825" s="34" customFormat="1" ht="12.75">
      <c r="C825" s="83"/>
    </row>
    <row r="826" s="34" customFormat="1" ht="12.75">
      <c r="C826" s="83"/>
    </row>
    <row r="827" s="34" customFormat="1" ht="12.75">
      <c r="C827" s="83"/>
    </row>
    <row r="828" s="34" customFormat="1" ht="12.75">
      <c r="C828" s="83"/>
    </row>
    <row r="829" s="34" customFormat="1" ht="12.75">
      <c r="C829" s="83"/>
    </row>
    <row r="830" s="34" customFormat="1" ht="12.75">
      <c r="C830" s="83"/>
    </row>
    <row r="831" s="34" customFormat="1" ht="12.75">
      <c r="C831" s="83"/>
    </row>
    <row r="832" s="34" customFormat="1" ht="12.75">
      <c r="C832" s="83"/>
    </row>
    <row r="833" s="34" customFormat="1" ht="12.75">
      <c r="C833" s="83"/>
    </row>
    <row r="834" s="34" customFormat="1" ht="12.75">
      <c r="C834" s="83"/>
    </row>
    <row r="835" s="34" customFormat="1" ht="12.75">
      <c r="C835" s="83"/>
    </row>
    <row r="836" s="34" customFormat="1" ht="12.75">
      <c r="C836" s="83"/>
    </row>
    <row r="837" s="34" customFormat="1" ht="12.75">
      <c r="C837" s="83"/>
    </row>
    <row r="838" s="34" customFormat="1" ht="12.75">
      <c r="C838" s="83"/>
    </row>
    <row r="839" s="34" customFormat="1" ht="12.75">
      <c r="C839" s="83"/>
    </row>
    <row r="840" s="34" customFormat="1" ht="12.75">
      <c r="C840" s="83"/>
    </row>
    <row r="841" s="34" customFormat="1" ht="12.75">
      <c r="C841" s="83"/>
    </row>
    <row r="842" s="34" customFormat="1" ht="12.75">
      <c r="C842" s="83"/>
    </row>
    <row r="843" s="34" customFormat="1" ht="12.75">
      <c r="C843" s="83"/>
    </row>
    <row r="844" s="34" customFormat="1" ht="12.75">
      <c r="C844" s="83"/>
    </row>
    <row r="845" s="34" customFormat="1" ht="12.75">
      <c r="C845" s="83"/>
    </row>
    <row r="846" s="34" customFormat="1" ht="12.75">
      <c r="C846" s="83"/>
    </row>
    <row r="847" s="34" customFormat="1" ht="12.75">
      <c r="C847" s="83"/>
    </row>
    <row r="848" s="34" customFormat="1" ht="12.75">
      <c r="C848" s="83"/>
    </row>
    <row r="849" s="34" customFormat="1" ht="12.75">
      <c r="C849" s="83"/>
    </row>
    <row r="850" s="34" customFormat="1" ht="12.75">
      <c r="C850" s="83"/>
    </row>
    <row r="851" s="34" customFormat="1" ht="12.75">
      <c r="C851" s="83"/>
    </row>
    <row r="852" s="34" customFormat="1" ht="12.75">
      <c r="C852" s="83"/>
    </row>
    <row r="853" s="34" customFormat="1" ht="12.75">
      <c r="C853" s="83"/>
    </row>
    <row r="854" s="34" customFormat="1" ht="12.75">
      <c r="C854" s="83"/>
    </row>
    <row r="855" s="34" customFormat="1" ht="12.75">
      <c r="C855" s="83"/>
    </row>
    <row r="856" s="34" customFormat="1" ht="12.75">
      <c r="C856" s="83"/>
    </row>
    <row r="857" s="34" customFormat="1" ht="12.75">
      <c r="C857" s="83"/>
    </row>
    <row r="858" s="34" customFormat="1" ht="12.75">
      <c r="C858" s="83"/>
    </row>
    <row r="859" s="34" customFormat="1" ht="12.75">
      <c r="C859" s="83"/>
    </row>
    <row r="860" s="34" customFormat="1" ht="12.75">
      <c r="C860" s="83"/>
    </row>
    <row r="861" s="34" customFormat="1" ht="12.75">
      <c r="C861" s="83"/>
    </row>
    <row r="862" s="34" customFormat="1" ht="12.75">
      <c r="C862" s="83"/>
    </row>
    <row r="863" s="34" customFormat="1" ht="12.75">
      <c r="C863" s="83"/>
    </row>
    <row r="864" s="34" customFormat="1" ht="12.75">
      <c r="C864" s="83"/>
    </row>
    <row r="865" s="34" customFormat="1" ht="12.75">
      <c r="C865" s="83"/>
    </row>
    <row r="866" s="34" customFormat="1" ht="12.75">
      <c r="C866" s="83"/>
    </row>
    <row r="867" s="34" customFormat="1" ht="12.75">
      <c r="C867" s="83"/>
    </row>
    <row r="868" s="34" customFormat="1" ht="12.75">
      <c r="C868" s="83"/>
    </row>
    <row r="869" s="34" customFormat="1" ht="12.75">
      <c r="C869" s="83"/>
    </row>
    <row r="870" s="34" customFormat="1" ht="12.75">
      <c r="C870" s="83"/>
    </row>
    <row r="871" s="34" customFormat="1" ht="12.75">
      <c r="C871" s="83"/>
    </row>
    <row r="872" s="34" customFormat="1" ht="12.75">
      <c r="C872" s="83"/>
    </row>
    <row r="873" s="34" customFormat="1" ht="12.75">
      <c r="C873" s="83"/>
    </row>
    <row r="874" s="34" customFormat="1" ht="12.75">
      <c r="C874" s="83"/>
    </row>
    <row r="875" s="34" customFormat="1" ht="12.75">
      <c r="C875" s="83"/>
    </row>
    <row r="876" s="34" customFormat="1" ht="12.75">
      <c r="C876" s="83"/>
    </row>
    <row r="877" s="34" customFormat="1" ht="12.75">
      <c r="C877" s="83"/>
    </row>
    <row r="878" s="34" customFormat="1" ht="12.75">
      <c r="C878" s="83"/>
    </row>
    <row r="879" s="34" customFormat="1" ht="12.75">
      <c r="C879" s="83"/>
    </row>
    <row r="880" s="34" customFormat="1" ht="12.75">
      <c r="C880" s="83"/>
    </row>
    <row r="881" s="34" customFormat="1" ht="12.75">
      <c r="C881" s="83"/>
    </row>
    <row r="882" s="34" customFormat="1" ht="12.75">
      <c r="C882" s="83"/>
    </row>
    <row r="883" s="34" customFormat="1" ht="12.75">
      <c r="C883" s="83"/>
    </row>
    <row r="884" s="34" customFormat="1" ht="12.75">
      <c r="C884" s="83"/>
    </row>
    <row r="885" s="34" customFormat="1" ht="12.75">
      <c r="C885" s="83"/>
    </row>
    <row r="886" s="34" customFormat="1" ht="12.75">
      <c r="C886" s="83"/>
    </row>
    <row r="887" s="34" customFormat="1" ht="12.75">
      <c r="C887" s="83"/>
    </row>
    <row r="888" s="34" customFormat="1" ht="12.75">
      <c r="C888" s="83"/>
    </row>
    <row r="889" s="34" customFormat="1" ht="12.75">
      <c r="C889" s="83"/>
    </row>
    <row r="890" s="34" customFormat="1" ht="12.75">
      <c r="C890" s="83"/>
    </row>
    <row r="891" s="34" customFormat="1" ht="12.75">
      <c r="C891" s="83"/>
    </row>
    <row r="892" s="34" customFormat="1" ht="12.75">
      <c r="C892" s="83"/>
    </row>
    <row r="893" s="34" customFormat="1" ht="12.75">
      <c r="C893" s="83"/>
    </row>
    <row r="894" s="34" customFormat="1" ht="12.75">
      <c r="C894" s="83"/>
    </row>
    <row r="895" s="34" customFormat="1" ht="12.75">
      <c r="C895" s="83"/>
    </row>
    <row r="896" s="34" customFormat="1" ht="12.75">
      <c r="C896" s="83"/>
    </row>
    <row r="897" s="34" customFormat="1" ht="12.75">
      <c r="C897" s="83"/>
    </row>
    <row r="898" s="34" customFormat="1" ht="12.75">
      <c r="C898" s="83"/>
    </row>
    <row r="899" s="34" customFormat="1" ht="12.75">
      <c r="C899" s="83"/>
    </row>
    <row r="900" s="34" customFormat="1" ht="12.75">
      <c r="C900" s="83"/>
    </row>
    <row r="901" s="34" customFormat="1" ht="12.75">
      <c r="C901" s="83"/>
    </row>
    <row r="902" s="34" customFormat="1" ht="12.75">
      <c r="C902" s="83"/>
    </row>
    <row r="903" s="34" customFormat="1" ht="12.75">
      <c r="C903" s="83"/>
    </row>
    <row r="904" s="34" customFormat="1" ht="12.75">
      <c r="C904" s="83"/>
    </row>
    <row r="905" s="34" customFormat="1" ht="12.75">
      <c r="C905" s="83"/>
    </row>
    <row r="906" s="34" customFormat="1" ht="12.75">
      <c r="C906" s="83"/>
    </row>
    <row r="907" s="34" customFormat="1" ht="12.75">
      <c r="C907" s="83"/>
    </row>
    <row r="908" s="34" customFormat="1" ht="12.75">
      <c r="C908" s="83"/>
    </row>
    <row r="909" s="34" customFormat="1" ht="12.75">
      <c r="C909" s="83"/>
    </row>
    <row r="910" s="34" customFormat="1" ht="12.75">
      <c r="C910" s="83"/>
    </row>
    <row r="911" s="34" customFormat="1" ht="12.75">
      <c r="C911" s="83"/>
    </row>
    <row r="912" s="34" customFormat="1" ht="12.75">
      <c r="C912" s="83"/>
    </row>
    <row r="913" s="34" customFormat="1" ht="12.75">
      <c r="C913" s="83"/>
    </row>
    <row r="914" s="34" customFormat="1" ht="12.75">
      <c r="C914" s="83"/>
    </row>
    <row r="915" s="34" customFormat="1" ht="12.75">
      <c r="C915" s="83"/>
    </row>
    <row r="916" s="34" customFormat="1" ht="12.75">
      <c r="C916" s="83"/>
    </row>
    <row r="917" s="34" customFormat="1" ht="12.75">
      <c r="C917" s="83"/>
    </row>
    <row r="918" s="34" customFormat="1" ht="12.75">
      <c r="C918" s="83"/>
    </row>
    <row r="919" s="34" customFormat="1" ht="12.75">
      <c r="C919" s="83"/>
    </row>
    <row r="920" s="34" customFormat="1" ht="12.75">
      <c r="C920" s="83"/>
    </row>
    <row r="921" s="34" customFormat="1" ht="12.75">
      <c r="C921" s="83"/>
    </row>
    <row r="922" s="34" customFormat="1" ht="12.75">
      <c r="C922" s="83"/>
    </row>
    <row r="923" s="34" customFormat="1" ht="12.75">
      <c r="C923" s="83"/>
    </row>
    <row r="924" s="34" customFormat="1" ht="12.75">
      <c r="C924" s="83"/>
    </row>
    <row r="925" s="34" customFormat="1" ht="12.75">
      <c r="C925" s="83"/>
    </row>
    <row r="926" s="34" customFormat="1" ht="12.75">
      <c r="C926" s="83"/>
    </row>
    <row r="927" s="34" customFormat="1" ht="12.75">
      <c r="C927" s="83"/>
    </row>
    <row r="928" s="34" customFormat="1" ht="12.75">
      <c r="C928" s="83"/>
    </row>
    <row r="929" s="34" customFormat="1" ht="12.75">
      <c r="C929" s="83"/>
    </row>
    <row r="930" s="34" customFormat="1" ht="12.75">
      <c r="C930" s="83"/>
    </row>
    <row r="931" s="34" customFormat="1" ht="12.75">
      <c r="C931" s="83"/>
    </row>
    <row r="932" s="34" customFormat="1" ht="12.75">
      <c r="C932" s="83"/>
    </row>
    <row r="933" s="34" customFormat="1" ht="12.75">
      <c r="C933" s="83"/>
    </row>
    <row r="934" s="34" customFormat="1" ht="12.75">
      <c r="C934" s="83"/>
    </row>
    <row r="935" s="34" customFormat="1" ht="12.75">
      <c r="C935" s="83"/>
    </row>
    <row r="936" s="34" customFormat="1" ht="12.75">
      <c r="C936" s="83"/>
    </row>
    <row r="937" s="34" customFormat="1" ht="12.75">
      <c r="C937" s="83"/>
    </row>
    <row r="938" s="34" customFormat="1" ht="12.75">
      <c r="C938" s="83"/>
    </row>
    <row r="939" s="34" customFormat="1" ht="12.75">
      <c r="C939" s="83"/>
    </row>
    <row r="940" s="34" customFormat="1" ht="12.75">
      <c r="C940" s="83"/>
    </row>
    <row r="941" s="34" customFormat="1" ht="12.75">
      <c r="C941" s="83"/>
    </row>
    <row r="942" s="34" customFormat="1" ht="12.75">
      <c r="C942" s="83"/>
    </row>
    <row r="943" s="34" customFormat="1" ht="12.75">
      <c r="C943" s="83"/>
    </row>
    <row r="944" s="34" customFormat="1" ht="12.75">
      <c r="C944" s="83"/>
    </row>
    <row r="945" s="34" customFormat="1" ht="12.75">
      <c r="C945" s="83"/>
    </row>
    <row r="946" s="34" customFormat="1" ht="12.75">
      <c r="C946" s="83"/>
    </row>
    <row r="947" s="34" customFormat="1" ht="12.75">
      <c r="C947" s="83"/>
    </row>
    <row r="948" s="34" customFormat="1" ht="12.75">
      <c r="C948" s="83"/>
    </row>
    <row r="949" s="34" customFormat="1" ht="12.75">
      <c r="C949" s="83"/>
    </row>
    <row r="950" s="34" customFormat="1" ht="12.75">
      <c r="C950" s="83"/>
    </row>
    <row r="951" s="34" customFormat="1" ht="12.75">
      <c r="C951" s="83"/>
    </row>
    <row r="952" s="34" customFormat="1" ht="12.75">
      <c r="C952" s="83"/>
    </row>
    <row r="953" s="34" customFormat="1" ht="12.75">
      <c r="C953" s="83"/>
    </row>
    <row r="954" s="34" customFormat="1" ht="12.75">
      <c r="C954" s="83"/>
    </row>
    <row r="955" s="34" customFormat="1" ht="12.75">
      <c r="C955" s="83"/>
    </row>
    <row r="956" s="34" customFormat="1" ht="12.75">
      <c r="C956" s="83"/>
    </row>
    <row r="957" s="34" customFormat="1" ht="12.75">
      <c r="C957" s="83"/>
    </row>
    <row r="958" s="34" customFormat="1" ht="12.75">
      <c r="C958" s="83"/>
    </row>
    <row r="959" s="34" customFormat="1" ht="12.75">
      <c r="C959" s="83"/>
    </row>
    <row r="960" s="34" customFormat="1" ht="12.75">
      <c r="C960" s="83"/>
    </row>
    <row r="961" s="34" customFormat="1" ht="12.75">
      <c r="C961" s="83"/>
    </row>
    <row r="962" s="34" customFormat="1" ht="12.75">
      <c r="C962" s="83"/>
    </row>
    <row r="963" s="34" customFormat="1" ht="12.75">
      <c r="C963" s="83"/>
    </row>
    <row r="964" s="34" customFormat="1" ht="12.75">
      <c r="C964" s="83"/>
    </row>
    <row r="965" s="34" customFormat="1" ht="12.75">
      <c r="C965" s="83"/>
    </row>
    <row r="966" s="34" customFormat="1" ht="12.75">
      <c r="C966" s="83"/>
    </row>
    <row r="967" s="34" customFormat="1" ht="12.75">
      <c r="C967" s="83"/>
    </row>
    <row r="968" s="34" customFormat="1" ht="12.75">
      <c r="C968" s="83"/>
    </row>
    <row r="969" s="34" customFormat="1" ht="12.75">
      <c r="C969" s="83"/>
    </row>
    <row r="970" s="34" customFormat="1" ht="12.75">
      <c r="C970" s="83"/>
    </row>
    <row r="971" s="34" customFormat="1" ht="12.75">
      <c r="C971" s="83"/>
    </row>
    <row r="972" s="34" customFormat="1" ht="12.75">
      <c r="C972" s="83"/>
    </row>
    <row r="973" s="34" customFormat="1" ht="12.75">
      <c r="C973" s="83"/>
    </row>
    <row r="974" s="34" customFormat="1" ht="12.75">
      <c r="C974" s="83"/>
    </row>
    <row r="975" s="34" customFormat="1" ht="12.75">
      <c r="C975" s="83"/>
    </row>
    <row r="976" s="34" customFormat="1" ht="12.75">
      <c r="C976" s="83"/>
    </row>
    <row r="977" s="34" customFormat="1" ht="12.75">
      <c r="C977" s="83"/>
    </row>
    <row r="978" s="34" customFormat="1" ht="12.75">
      <c r="C978" s="83"/>
    </row>
    <row r="979" s="34" customFormat="1" ht="12.75">
      <c r="C979" s="83"/>
    </row>
    <row r="980" s="34" customFormat="1" ht="12.75">
      <c r="C980" s="83"/>
    </row>
    <row r="981" s="34" customFormat="1" ht="12.75">
      <c r="C981" s="83"/>
    </row>
    <row r="982" s="34" customFormat="1" ht="12.75">
      <c r="C982" s="83"/>
    </row>
    <row r="983" s="34" customFormat="1" ht="12.75">
      <c r="C983" s="83"/>
    </row>
    <row r="984" s="34" customFormat="1" ht="12.75">
      <c r="C984" s="83"/>
    </row>
    <row r="985" s="34" customFormat="1" ht="12.75">
      <c r="C985" s="83"/>
    </row>
    <row r="986" s="34" customFormat="1" ht="12.75">
      <c r="C986" s="83"/>
    </row>
    <row r="987" s="34" customFormat="1" ht="12.75">
      <c r="C987" s="83"/>
    </row>
    <row r="988" s="34" customFormat="1" ht="12.75">
      <c r="C988" s="83"/>
    </row>
    <row r="989" s="34" customFormat="1" ht="12.75">
      <c r="C989" s="83"/>
    </row>
    <row r="990" s="34" customFormat="1" ht="12.75">
      <c r="C990" s="83"/>
    </row>
    <row r="991" s="34" customFormat="1" ht="12.75">
      <c r="C991" s="83"/>
    </row>
    <row r="992" s="34" customFormat="1" ht="12.75">
      <c r="C992" s="83"/>
    </row>
    <row r="993" s="34" customFormat="1" ht="12.75">
      <c r="C993" s="83"/>
    </row>
    <row r="994" s="34" customFormat="1" ht="12.75">
      <c r="C994" s="83"/>
    </row>
    <row r="995" s="34" customFormat="1" ht="12.75">
      <c r="C995" s="83"/>
    </row>
    <row r="996" s="34" customFormat="1" ht="12.75">
      <c r="C996" s="83"/>
    </row>
    <row r="997" s="34" customFormat="1" ht="12.75">
      <c r="C997" s="83"/>
    </row>
    <row r="998" s="34" customFormat="1" ht="12.75">
      <c r="C998" s="83"/>
    </row>
    <row r="999" s="34" customFormat="1" ht="12.75">
      <c r="C999" s="83"/>
    </row>
    <row r="1000" s="34" customFormat="1" ht="12.75">
      <c r="C1000" s="83"/>
    </row>
    <row r="1001" s="34" customFormat="1" ht="12.75">
      <c r="C1001" s="83"/>
    </row>
    <row r="1002" s="34" customFormat="1" ht="12.75">
      <c r="C1002" s="83"/>
    </row>
    <row r="1003" s="34" customFormat="1" ht="12.75">
      <c r="C1003" s="83"/>
    </row>
    <row r="1004" s="34" customFormat="1" ht="12.75">
      <c r="C1004" s="83"/>
    </row>
    <row r="1005" s="34" customFormat="1" ht="12.75">
      <c r="C1005" s="83"/>
    </row>
    <row r="1006" s="34" customFormat="1" ht="12.75">
      <c r="C1006" s="83"/>
    </row>
    <row r="1007" s="34" customFormat="1" ht="12.75">
      <c r="C1007" s="83"/>
    </row>
    <row r="1008" s="34" customFormat="1" ht="12.75">
      <c r="C1008" s="83"/>
    </row>
    <row r="1009" s="34" customFormat="1" ht="12.75">
      <c r="C1009" s="83"/>
    </row>
    <row r="1010" s="34" customFormat="1" ht="12.75">
      <c r="C1010" s="83"/>
    </row>
    <row r="1011" s="34" customFormat="1" ht="12.75">
      <c r="C1011" s="83"/>
    </row>
    <row r="1012" s="34" customFormat="1" ht="12.75">
      <c r="C1012" s="83"/>
    </row>
    <row r="1013" s="34" customFormat="1" ht="12.75">
      <c r="C1013" s="83"/>
    </row>
    <row r="1014" s="34" customFormat="1" ht="12.75">
      <c r="C1014" s="83"/>
    </row>
    <row r="1015" s="34" customFormat="1" ht="12.75">
      <c r="C1015" s="83"/>
    </row>
    <row r="1016" s="34" customFormat="1" ht="12.75">
      <c r="C1016" s="83"/>
    </row>
    <row r="1017" s="34" customFormat="1" ht="12.75">
      <c r="C1017" s="83"/>
    </row>
    <row r="1018" s="34" customFormat="1" ht="12.75">
      <c r="C1018" s="83"/>
    </row>
    <row r="1019" s="34" customFormat="1" ht="12.75">
      <c r="C1019" s="83"/>
    </row>
    <row r="1020" s="34" customFormat="1" ht="12.75">
      <c r="C1020" s="83"/>
    </row>
    <row r="1021" s="34" customFormat="1" ht="12.75">
      <c r="C1021" s="83"/>
    </row>
    <row r="1022" s="34" customFormat="1" ht="12.75">
      <c r="C1022" s="83"/>
    </row>
    <row r="1023" s="34" customFormat="1" ht="12.75">
      <c r="C1023" s="83"/>
    </row>
    <row r="1024" s="34" customFormat="1" ht="12.75">
      <c r="C1024" s="83"/>
    </row>
    <row r="1025" s="34" customFormat="1" ht="12.75">
      <c r="C1025" s="83"/>
    </row>
    <row r="1026" s="34" customFormat="1" ht="12.75">
      <c r="C1026" s="83"/>
    </row>
    <row r="1027" s="34" customFormat="1" ht="12.75">
      <c r="C1027" s="83"/>
    </row>
    <row r="1028" s="34" customFormat="1" ht="12.75">
      <c r="C1028" s="83"/>
    </row>
    <row r="1029" s="34" customFormat="1" ht="12.75">
      <c r="C1029" s="83"/>
    </row>
    <row r="1030" s="34" customFormat="1" ht="12.75">
      <c r="C1030" s="83"/>
    </row>
    <row r="1031" s="34" customFormat="1" ht="12.75">
      <c r="C1031" s="83"/>
    </row>
    <row r="1032" s="34" customFormat="1" ht="12.75">
      <c r="C1032" s="83"/>
    </row>
    <row r="1033" s="34" customFormat="1" ht="12.75">
      <c r="C1033" s="83"/>
    </row>
    <row r="1034" s="34" customFormat="1" ht="12.75">
      <c r="C1034" s="83"/>
    </row>
    <row r="1035" s="34" customFormat="1" ht="12.75">
      <c r="C1035" s="83"/>
    </row>
    <row r="1036" s="34" customFormat="1" ht="12.75">
      <c r="C1036" s="83"/>
    </row>
    <row r="1037" s="34" customFormat="1" ht="12.75">
      <c r="C1037" s="83"/>
    </row>
    <row r="1038" s="34" customFormat="1" ht="12.75">
      <c r="C1038" s="83"/>
    </row>
    <row r="1039" s="34" customFormat="1" ht="12.75">
      <c r="C1039" s="83"/>
    </row>
    <row r="1040" s="34" customFormat="1" ht="12.75">
      <c r="C1040" s="83"/>
    </row>
    <row r="1041" s="34" customFormat="1" ht="12.75">
      <c r="C1041" s="83"/>
    </row>
    <row r="1042" s="34" customFormat="1" ht="12.75">
      <c r="C1042" s="83"/>
    </row>
    <row r="1043" s="34" customFormat="1" ht="12.75">
      <c r="C1043" s="83"/>
    </row>
    <row r="1044" s="34" customFormat="1" ht="12.75">
      <c r="C1044" s="83"/>
    </row>
    <row r="1045" s="34" customFormat="1" ht="12.75">
      <c r="C1045" s="83"/>
    </row>
    <row r="1046" s="34" customFormat="1" ht="12.75">
      <c r="C1046" s="83"/>
    </row>
    <row r="1047" s="34" customFormat="1" ht="12.75">
      <c r="C1047" s="83"/>
    </row>
    <row r="1048" s="34" customFormat="1" ht="12.75">
      <c r="C1048" s="83"/>
    </row>
    <row r="1049" s="34" customFormat="1" ht="12.75">
      <c r="C1049" s="83"/>
    </row>
    <row r="1050" s="34" customFormat="1" ht="12.75">
      <c r="C1050" s="83"/>
    </row>
    <row r="1051" s="34" customFormat="1" ht="12.75">
      <c r="C1051" s="83"/>
    </row>
    <row r="1052" s="34" customFormat="1" ht="12.75">
      <c r="C1052" s="83"/>
    </row>
    <row r="1053" s="34" customFormat="1" ht="12.75">
      <c r="C1053" s="83"/>
    </row>
    <row r="1054" s="34" customFormat="1" ht="12.75">
      <c r="C1054" s="83"/>
    </row>
    <row r="1055" s="34" customFormat="1" ht="12.75">
      <c r="C1055" s="83"/>
    </row>
    <row r="1056" s="34" customFormat="1" ht="12.75">
      <c r="C1056" s="83"/>
    </row>
    <row r="1057" s="34" customFormat="1" ht="12.75">
      <c r="C1057" s="83"/>
    </row>
    <row r="1058" s="34" customFormat="1" ht="12.75">
      <c r="C1058" s="83"/>
    </row>
    <row r="1059" s="34" customFormat="1" ht="12.75">
      <c r="C1059" s="83"/>
    </row>
    <row r="1060" s="34" customFormat="1" ht="12.75">
      <c r="C1060" s="83"/>
    </row>
    <row r="1061" s="34" customFormat="1" ht="12.75">
      <c r="C1061" s="83"/>
    </row>
    <row r="1062" s="34" customFormat="1" ht="12.75">
      <c r="C1062" s="83"/>
    </row>
    <row r="1063" s="34" customFormat="1" ht="12.75">
      <c r="C1063" s="83"/>
    </row>
    <row r="1064" s="34" customFormat="1" ht="12.75">
      <c r="C1064" s="83"/>
    </row>
    <row r="1065" s="34" customFormat="1" ht="12.75">
      <c r="C1065" s="83"/>
    </row>
    <row r="1066" s="34" customFormat="1" ht="12.75">
      <c r="C1066" s="83"/>
    </row>
    <row r="1067" s="34" customFormat="1" ht="12.75">
      <c r="C1067" s="83"/>
    </row>
    <row r="1068" s="34" customFormat="1" ht="12.75">
      <c r="C1068" s="83"/>
    </row>
    <row r="1069" s="34" customFormat="1" ht="12.75">
      <c r="C1069" s="83"/>
    </row>
    <row r="1070" s="34" customFormat="1" ht="12.75">
      <c r="C1070" s="83"/>
    </row>
    <row r="1071" s="34" customFormat="1" ht="12.75">
      <c r="C1071" s="83"/>
    </row>
    <row r="1072" s="34" customFormat="1" ht="12.75">
      <c r="C1072" s="83"/>
    </row>
    <row r="1073" s="34" customFormat="1" ht="12.75">
      <c r="C1073" s="83"/>
    </row>
    <row r="1074" s="34" customFormat="1" ht="12.75">
      <c r="C1074" s="83"/>
    </row>
    <row r="1075" s="34" customFormat="1" ht="12.75">
      <c r="C1075" s="83"/>
    </row>
    <row r="1076" s="34" customFormat="1" ht="12.75">
      <c r="C1076" s="83"/>
    </row>
    <row r="1077" s="34" customFormat="1" ht="12.75">
      <c r="C1077" s="83"/>
    </row>
    <row r="1078" s="34" customFormat="1" ht="12.75">
      <c r="C1078" s="83"/>
    </row>
    <row r="1079" s="34" customFormat="1" ht="12.75">
      <c r="C1079" s="83"/>
    </row>
    <row r="1080" s="34" customFormat="1" ht="12.75">
      <c r="C1080" s="83"/>
    </row>
    <row r="1081" s="34" customFormat="1" ht="12.75">
      <c r="C1081" s="83"/>
    </row>
    <row r="1082" s="34" customFormat="1" ht="12.75">
      <c r="C1082" s="83"/>
    </row>
    <row r="1083" s="34" customFormat="1" ht="12.75">
      <c r="C1083" s="83"/>
    </row>
    <row r="1084" s="34" customFormat="1" ht="12.75">
      <c r="C1084" s="83"/>
    </row>
    <row r="1085" s="34" customFormat="1" ht="12.75">
      <c r="C1085" s="83"/>
    </row>
    <row r="1086" s="34" customFormat="1" ht="12.75">
      <c r="C1086" s="83"/>
    </row>
    <row r="1087" s="34" customFormat="1" ht="12.75">
      <c r="C1087" s="83"/>
    </row>
    <row r="1088" s="34" customFormat="1" ht="12.75">
      <c r="C1088" s="83"/>
    </row>
    <row r="1089" s="34" customFormat="1" ht="12.75">
      <c r="C1089" s="83"/>
    </row>
    <row r="1090" s="34" customFormat="1" ht="12.75">
      <c r="C1090" s="83"/>
    </row>
    <row r="1091" s="34" customFormat="1" ht="12.75">
      <c r="C1091" s="83"/>
    </row>
    <row r="1092" s="34" customFormat="1" ht="12.75">
      <c r="C1092" s="83"/>
    </row>
    <row r="1093" s="34" customFormat="1" ht="12.75">
      <c r="C1093" s="83"/>
    </row>
    <row r="1094" s="34" customFormat="1" ht="12.75">
      <c r="C1094" s="83"/>
    </row>
    <row r="1095" s="34" customFormat="1" ht="12.75">
      <c r="C1095" s="83"/>
    </row>
    <row r="1096" s="34" customFormat="1" ht="12.75">
      <c r="C1096" s="83"/>
    </row>
    <row r="1097" s="34" customFormat="1" ht="12.75">
      <c r="C1097" s="83"/>
    </row>
    <row r="1098" s="34" customFormat="1" ht="12.75">
      <c r="C1098" s="83"/>
    </row>
    <row r="1099" s="34" customFormat="1" ht="12.75">
      <c r="C1099" s="83"/>
    </row>
    <row r="1100" s="34" customFormat="1" ht="12.75">
      <c r="C1100" s="83"/>
    </row>
    <row r="1101" s="34" customFormat="1" ht="12.75">
      <c r="C1101" s="83"/>
    </row>
    <row r="1102" s="34" customFormat="1" ht="12.75">
      <c r="C1102" s="83"/>
    </row>
    <row r="1103" s="34" customFormat="1" ht="12.75">
      <c r="C1103" s="83"/>
    </row>
    <row r="1104" s="34" customFormat="1" ht="12.75">
      <c r="C1104" s="83"/>
    </row>
    <row r="1105" s="34" customFormat="1" ht="12.75">
      <c r="C1105" s="83"/>
    </row>
    <row r="1106" s="34" customFormat="1" ht="12.75">
      <c r="C1106" s="83"/>
    </row>
    <row r="1107" s="34" customFormat="1" ht="12.75">
      <c r="C1107" s="83"/>
    </row>
    <row r="1108" s="34" customFormat="1" ht="12.75">
      <c r="C1108" s="83"/>
    </row>
    <row r="1109" s="34" customFormat="1" ht="12.75">
      <c r="C1109" s="83"/>
    </row>
    <row r="1110" s="34" customFormat="1" ht="12.75">
      <c r="C1110" s="83"/>
    </row>
    <row r="1111" s="34" customFormat="1" ht="12.75">
      <c r="C1111" s="83"/>
    </row>
    <row r="1112" s="34" customFormat="1" ht="12.75">
      <c r="C1112" s="83"/>
    </row>
    <row r="1113" s="34" customFormat="1" ht="12.75">
      <c r="C1113" s="83"/>
    </row>
    <row r="1114" s="34" customFormat="1" ht="12.75">
      <c r="C1114" s="83"/>
    </row>
    <row r="1115" s="34" customFormat="1" ht="12.75">
      <c r="C1115" s="83"/>
    </row>
    <row r="1116" s="34" customFormat="1" ht="12.75">
      <c r="C1116" s="83"/>
    </row>
    <row r="1117" s="34" customFormat="1" ht="12.75">
      <c r="C1117" s="83"/>
    </row>
    <row r="1118" s="34" customFormat="1" ht="12.75">
      <c r="C1118" s="83"/>
    </row>
    <row r="1119" s="34" customFormat="1" ht="12.75">
      <c r="C1119" s="83"/>
    </row>
    <row r="1120" s="34" customFormat="1" ht="12.75">
      <c r="C1120" s="83"/>
    </row>
    <row r="1121" s="34" customFormat="1" ht="12.75">
      <c r="C1121" s="83"/>
    </row>
    <row r="1122" s="34" customFormat="1" ht="12.75">
      <c r="C1122" s="83"/>
    </row>
    <row r="1123" s="34" customFormat="1" ht="12.75">
      <c r="C1123" s="83"/>
    </row>
    <row r="1124" s="34" customFormat="1" ht="12.75">
      <c r="C1124" s="83"/>
    </row>
    <row r="1125" s="34" customFormat="1" ht="12.75">
      <c r="C1125" s="83"/>
    </row>
    <row r="1126" s="34" customFormat="1" ht="12.75">
      <c r="C1126" s="83"/>
    </row>
    <row r="1127" s="34" customFormat="1" ht="12.75">
      <c r="C1127" s="83"/>
    </row>
    <row r="1128" s="34" customFormat="1" ht="12.75">
      <c r="C1128" s="83"/>
    </row>
    <row r="1129" s="34" customFormat="1" ht="12.75">
      <c r="C1129" s="83"/>
    </row>
    <row r="1130" s="34" customFormat="1" ht="12.75">
      <c r="C1130" s="83"/>
    </row>
    <row r="1131" s="34" customFormat="1" ht="12.75">
      <c r="C1131" s="83"/>
    </row>
    <row r="1132" s="34" customFormat="1" ht="12.75">
      <c r="C1132" s="83"/>
    </row>
    <row r="1133" s="34" customFormat="1" ht="12.75">
      <c r="C1133" s="83"/>
    </row>
    <row r="1134" s="34" customFormat="1" ht="12.75">
      <c r="C1134" s="83"/>
    </row>
    <row r="1135" s="34" customFormat="1" ht="12.75">
      <c r="C1135" s="83"/>
    </row>
    <row r="1136" s="34" customFormat="1" ht="12.75">
      <c r="C1136" s="83"/>
    </row>
    <row r="1137" s="34" customFormat="1" ht="12.75">
      <c r="C1137" s="83"/>
    </row>
    <row r="1138" s="34" customFormat="1" ht="12.75">
      <c r="C1138" s="83"/>
    </row>
    <row r="1139" s="34" customFormat="1" ht="12.75">
      <c r="C1139" s="83"/>
    </row>
    <row r="1140" s="34" customFormat="1" ht="12.75">
      <c r="C1140" s="83"/>
    </row>
    <row r="1141" s="34" customFormat="1" ht="12.75">
      <c r="C1141" s="83"/>
    </row>
    <row r="1142" s="34" customFormat="1" ht="12.75">
      <c r="C1142" s="83"/>
    </row>
    <row r="1143" s="34" customFormat="1" ht="12.75">
      <c r="C1143" s="83"/>
    </row>
    <row r="1144" s="34" customFormat="1" ht="12.75">
      <c r="C1144" s="83"/>
    </row>
    <row r="1145" s="34" customFormat="1" ht="12.75">
      <c r="C1145" s="83"/>
    </row>
    <row r="1146" s="34" customFormat="1" ht="12.75">
      <c r="C1146" s="83"/>
    </row>
    <row r="1147" s="34" customFormat="1" ht="12.75">
      <c r="C1147" s="83"/>
    </row>
    <row r="1148" s="34" customFormat="1" ht="12.75">
      <c r="C1148" s="83"/>
    </row>
    <row r="1149" s="34" customFormat="1" ht="12.75">
      <c r="C1149" s="83"/>
    </row>
    <row r="1150" s="34" customFormat="1" ht="12.75">
      <c r="C1150" s="83"/>
    </row>
    <row r="1151" s="34" customFormat="1" ht="12.75">
      <c r="C1151" s="83"/>
    </row>
    <row r="1152" s="34" customFormat="1" ht="12.75">
      <c r="C1152" s="83"/>
    </row>
    <row r="1153" s="34" customFormat="1" ht="12.75">
      <c r="C1153" s="83"/>
    </row>
    <row r="1154" s="34" customFormat="1" ht="12.75">
      <c r="C1154" s="83"/>
    </row>
    <row r="1155" s="34" customFormat="1" ht="12.75">
      <c r="C1155" s="83"/>
    </row>
    <row r="1156" s="34" customFormat="1" ht="12.75">
      <c r="C1156" s="83"/>
    </row>
    <row r="1157" s="34" customFormat="1" ht="12.75">
      <c r="C1157" s="83"/>
    </row>
    <row r="1158" s="34" customFormat="1" ht="12.75">
      <c r="C1158" s="83"/>
    </row>
    <row r="1159" s="34" customFormat="1" ht="12.75">
      <c r="C1159" s="83"/>
    </row>
    <row r="1160" s="34" customFormat="1" ht="12.75">
      <c r="C1160" s="83"/>
    </row>
    <row r="1161" s="34" customFormat="1" ht="12.75">
      <c r="C1161" s="83"/>
    </row>
    <row r="1162" s="34" customFormat="1" ht="12.75">
      <c r="C1162" s="83"/>
    </row>
    <row r="1163" s="34" customFormat="1" ht="12.75">
      <c r="C1163" s="83"/>
    </row>
    <row r="1164" s="34" customFormat="1" ht="12.75">
      <c r="C1164" s="83"/>
    </row>
    <row r="1165" s="34" customFormat="1" ht="12.75">
      <c r="C1165" s="83"/>
    </row>
    <row r="1166" s="34" customFormat="1" ht="12.75">
      <c r="C1166" s="83"/>
    </row>
    <row r="1167" s="34" customFormat="1" ht="12.75">
      <c r="C1167" s="83"/>
    </row>
    <row r="1168" s="34" customFormat="1" ht="12.75">
      <c r="C1168" s="83"/>
    </row>
    <row r="1169" s="34" customFormat="1" ht="12.75">
      <c r="C1169" s="83"/>
    </row>
    <row r="1170" s="34" customFormat="1" ht="12.75">
      <c r="C1170" s="83"/>
    </row>
    <row r="1171" s="34" customFormat="1" ht="12.75">
      <c r="C1171" s="83"/>
    </row>
    <row r="1172" s="34" customFormat="1" ht="12.75">
      <c r="C1172" s="83"/>
    </row>
    <row r="1173" s="34" customFormat="1" ht="12.75">
      <c r="C1173" s="83"/>
    </row>
    <row r="1174" s="34" customFormat="1" ht="12.75">
      <c r="C1174" s="83"/>
    </row>
    <row r="1175" s="34" customFormat="1" ht="12.75">
      <c r="C1175" s="83"/>
    </row>
    <row r="1176" s="34" customFormat="1" ht="12.75">
      <c r="C1176" s="83"/>
    </row>
    <row r="1177" s="34" customFormat="1" ht="12.75">
      <c r="C1177" s="83"/>
    </row>
    <row r="1178" s="34" customFormat="1" ht="12.75">
      <c r="C1178" s="83"/>
    </row>
    <row r="1179" s="34" customFormat="1" ht="12.75">
      <c r="C1179" s="83"/>
    </row>
    <row r="1180" s="34" customFormat="1" ht="12.75">
      <c r="C1180" s="83"/>
    </row>
    <row r="1181" s="34" customFormat="1" ht="12.75">
      <c r="C1181" s="83"/>
    </row>
    <row r="1182" s="34" customFormat="1" ht="12.75">
      <c r="C1182" s="83"/>
    </row>
    <row r="1183" s="34" customFormat="1" ht="12.75">
      <c r="C1183" s="83"/>
    </row>
    <row r="1184" s="34" customFormat="1" ht="12.75">
      <c r="C1184" s="83"/>
    </row>
    <row r="1185" s="34" customFormat="1" ht="12.75">
      <c r="C1185" s="83"/>
    </row>
    <row r="1186" s="34" customFormat="1" ht="12.75">
      <c r="C1186" s="83"/>
    </row>
    <row r="1187" s="34" customFormat="1" ht="12.75">
      <c r="C1187" s="83"/>
    </row>
    <row r="1188" s="34" customFormat="1" ht="12.75">
      <c r="C1188" s="83"/>
    </row>
    <row r="1189" s="34" customFormat="1" ht="12.75">
      <c r="C1189" s="83"/>
    </row>
    <row r="1190" s="34" customFormat="1" ht="12.75">
      <c r="C1190" s="83"/>
    </row>
    <row r="1191" s="34" customFormat="1" ht="12.75">
      <c r="C1191" s="83"/>
    </row>
    <row r="1192" s="34" customFormat="1" ht="12.75">
      <c r="C1192" s="83"/>
    </row>
    <row r="1193" s="34" customFormat="1" ht="12.75">
      <c r="C1193" s="83"/>
    </row>
    <row r="1194" s="34" customFormat="1" ht="12.75">
      <c r="C1194" s="83"/>
    </row>
    <row r="1195" s="34" customFormat="1" ht="12.75">
      <c r="C1195" s="83"/>
    </row>
    <row r="1196" s="34" customFormat="1" ht="12.75">
      <c r="C1196" s="83"/>
    </row>
    <row r="1197" s="34" customFormat="1" ht="12.75">
      <c r="C1197" s="83"/>
    </row>
    <row r="1198" s="34" customFormat="1" ht="12.75">
      <c r="C1198" s="83"/>
    </row>
    <row r="1199" s="34" customFormat="1" ht="12.75">
      <c r="C1199" s="83"/>
    </row>
    <row r="1200" s="34" customFormat="1" ht="12.75">
      <c r="C1200" s="83"/>
    </row>
    <row r="1201" s="34" customFormat="1" ht="12.75">
      <c r="C1201" s="83"/>
    </row>
    <row r="1202" s="34" customFormat="1" ht="12.75">
      <c r="C1202" s="83"/>
    </row>
    <row r="1203" s="34" customFormat="1" ht="12.75">
      <c r="C1203" s="83"/>
    </row>
    <row r="1204" s="34" customFormat="1" ht="12.75">
      <c r="C1204" s="83"/>
    </row>
    <row r="1205" s="34" customFormat="1" ht="12.75">
      <c r="C1205" s="83"/>
    </row>
    <row r="1206" s="34" customFormat="1" ht="12.75">
      <c r="C1206" s="83"/>
    </row>
    <row r="1207" s="34" customFormat="1" ht="12.75">
      <c r="C1207" s="83"/>
    </row>
    <row r="1208" s="34" customFormat="1" ht="12.75">
      <c r="C1208" s="83"/>
    </row>
    <row r="1209" s="34" customFormat="1" ht="12.75">
      <c r="C1209" s="83"/>
    </row>
    <row r="1210" s="34" customFormat="1" ht="12.75">
      <c r="C1210" s="83"/>
    </row>
    <row r="1211" s="34" customFormat="1" ht="12.75">
      <c r="C1211" s="83"/>
    </row>
    <row r="1212" s="34" customFormat="1" ht="12.75">
      <c r="C1212" s="83"/>
    </row>
    <row r="1213" s="34" customFormat="1" ht="12.75">
      <c r="C1213" s="83"/>
    </row>
    <row r="1214" s="34" customFormat="1" ht="12.75">
      <c r="C1214" s="83"/>
    </row>
    <row r="1215" s="34" customFormat="1" ht="12.75">
      <c r="C1215" s="83"/>
    </row>
    <row r="1216" s="34" customFormat="1" ht="12.75">
      <c r="C1216" s="83"/>
    </row>
    <row r="1217" s="34" customFormat="1" ht="12.75">
      <c r="C1217" s="83"/>
    </row>
    <row r="1218" s="34" customFormat="1" ht="12.75">
      <c r="C1218" s="83"/>
    </row>
    <row r="1219" s="34" customFormat="1" ht="12.75">
      <c r="C1219" s="83"/>
    </row>
    <row r="1220" s="34" customFormat="1" ht="12.75">
      <c r="C1220" s="83"/>
    </row>
    <row r="1221" s="34" customFormat="1" ht="12.75">
      <c r="C1221" s="83"/>
    </row>
    <row r="1222" s="34" customFormat="1" ht="12.75">
      <c r="C1222" s="83"/>
    </row>
    <row r="1223" s="34" customFormat="1" ht="12.75">
      <c r="C1223" s="83"/>
    </row>
    <row r="1224" s="34" customFormat="1" ht="12.75">
      <c r="C1224" s="83"/>
    </row>
    <row r="1225" s="34" customFormat="1" ht="12.75">
      <c r="C1225" s="83"/>
    </row>
    <row r="1226" s="34" customFormat="1" ht="12.75">
      <c r="C1226" s="83"/>
    </row>
    <row r="1227" s="34" customFormat="1" ht="12.75">
      <c r="C1227" s="83"/>
    </row>
    <row r="1228" s="34" customFormat="1" ht="12.75">
      <c r="C1228" s="83"/>
    </row>
    <row r="1229" s="34" customFormat="1" ht="12.75">
      <c r="C1229" s="83"/>
    </row>
    <row r="1230" s="34" customFormat="1" ht="12.75">
      <c r="C1230" s="83"/>
    </row>
    <row r="1231" s="34" customFormat="1" ht="12.75">
      <c r="C1231" s="83"/>
    </row>
    <row r="1232" s="34" customFormat="1" ht="12.75">
      <c r="C1232" s="83"/>
    </row>
    <row r="1233" s="34" customFormat="1" ht="12.75">
      <c r="C1233" s="83"/>
    </row>
    <row r="1234" s="34" customFormat="1" ht="12.75">
      <c r="C1234" s="83"/>
    </row>
    <row r="1235" s="34" customFormat="1" ht="12.75">
      <c r="C1235" s="83"/>
    </row>
    <row r="1236" s="34" customFormat="1" ht="12.75">
      <c r="C1236" s="83"/>
    </row>
    <row r="1237" s="34" customFormat="1" ht="12.75">
      <c r="C1237" s="83"/>
    </row>
    <row r="1238" s="34" customFormat="1" ht="12.75">
      <c r="C1238" s="83"/>
    </row>
    <row r="1239" s="34" customFormat="1" ht="12.75">
      <c r="C1239" s="83"/>
    </row>
    <row r="1240" s="34" customFormat="1" ht="12.75">
      <c r="C1240" s="83"/>
    </row>
    <row r="1241" s="34" customFormat="1" ht="12.75">
      <c r="C1241" s="83"/>
    </row>
    <row r="1242" s="34" customFormat="1" ht="12.75">
      <c r="C1242" s="83"/>
    </row>
    <row r="1243" s="34" customFormat="1" ht="12.75">
      <c r="C1243" s="83"/>
    </row>
    <row r="1244" s="34" customFormat="1" ht="12.75">
      <c r="C1244" s="83"/>
    </row>
    <row r="1245" s="34" customFormat="1" ht="12.75">
      <c r="C1245" s="83"/>
    </row>
    <row r="1246" s="34" customFormat="1" ht="12.75">
      <c r="C1246" s="83"/>
    </row>
    <row r="1247" s="34" customFormat="1" ht="12.75">
      <c r="C1247" s="83"/>
    </row>
    <row r="1248" s="34" customFormat="1" ht="12.75">
      <c r="C1248" s="83"/>
    </row>
    <row r="1249" s="34" customFormat="1" ht="12.75">
      <c r="C1249" s="83"/>
    </row>
    <row r="1250" s="34" customFormat="1" ht="12.75">
      <c r="C1250" s="83"/>
    </row>
    <row r="1251" s="34" customFormat="1" ht="12.75">
      <c r="C1251" s="83"/>
    </row>
    <row r="1252" s="34" customFormat="1" ht="12.75">
      <c r="C1252" s="83"/>
    </row>
    <row r="1253" s="34" customFormat="1" ht="12.75">
      <c r="C1253" s="83"/>
    </row>
    <row r="1254" s="34" customFormat="1" ht="12.75">
      <c r="C1254" s="83"/>
    </row>
    <row r="1255" s="34" customFormat="1" ht="12.75">
      <c r="C1255" s="83"/>
    </row>
    <row r="1256" s="34" customFormat="1" ht="12.75">
      <c r="C1256" s="83"/>
    </row>
    <row r="1257" s="34" customFormat="1" ht="12.75">
      <c r="C1257" s="83"/>
    </row>
    <row r="1258" s="34" customFormat="1" ht="12.75">
      <c r="C1258" s="83"/>
    </row>
    <row r="1259" s="34" customFormat="1" ht="12.75">
      <c r="C1259" s="83"/>
    </row>
    <row r="1260" s="34" customFormat="1" ht="12.75">
      <c r="C1260" s="83"/>
    </row>
    <row r="1261" s="34" customFormat="1" ht="12.75">
      <c r="C1261" s="83"/>
    </row>
    <row r="1262" s="34" customFormat="1" ht="12.75">
      <c r="C1262" s="83"/>
    </row>
    <row r="1263" s="34" customFormat="1" ht="12.75">
      <c r="C1263" s="83"/>
    </row>
    <row r="1264" s="34" customFormat="1" ht="12.75">
      <c r="C1264" s="83"/>
    </row>
    <row r="1265" s="34" customFormat="1" ht="12.75">
      <c r="C1265" s="83"/>
    </row>
    <row r="1266" s="34" customFormat="1" ht="12.75">
      <c r="C1266" s="83"/>
    </row>
    <row r="1267" s="34" customFormat="1" ht="12.75">
      <c r="C1267" s="83"/>
    </row>
    <row r="1268" s="34" customFormat="1" ht="12.75">
      <c r="C1268" s="83"/>
    </row>
    <row r="1269" s="34" customFormat="1" ht="12.75">
      <c r="C1269" s="83"/>
    </row>
    <row r="1270" s="34" customFormat="1" ht="12.75">
      <c r="C1270" s="83"/>
    </row>
    <row r="1271" s="34" customFormat="1" ht="12.75">
      <c r="C1271" s="83"/>
    </row>
    <row r="1272" s="34" customFormat="1" ht="12.75">
      <c r="C1272" s="83"/>
    </row>
    <row r="1273" s="34" customFormat="1" ht="12.75">
      <c r="C1273" s="83"/>
    </row>
    <row r="1274" s="34" customFormat="1" ht="12.75">
      <c r="C1274" s="83"/>
    </row>
    <row r="1275" s="34" customFormat="1" ht="12.75">
      <c r="C1275" s="83"/>
    </row>
    <row r="1276" s="34" customFormat="1" ht="12.75">
      <c r="C1276" s="83"/>
    </row>
    <row r="1277" s="34" customFormat="1" ht="12.75">
      <c r="C1277" s="83"/>
    </row>
    <row r="1278" s="34" customFormat="1" ht="12.75">
      <c r="C1278" s="83"/>
    </row>
    <row r="1279" s="34" customFormat="1" ht="12.75">
      <c r="C1279" s="83"/>
    </row>
    <row r="1280" s="34" customFormat="1" ht="12.75">
      <c r="C1280" s="83"/>
    </row>
    <row r="1281" s="34" customFormat="1" ht="12.75">
      <c r="C1281" s="83"/>
    </row>
    <row r="1282" s="34" customFormat="1" ht="12.75">
      <c r="C1282" s="83"/>
    </row>
    <row r="1283" s="34" customFormat="1" ht="12.75">
      <c r="C1283" s="83"/>
    </row>
    <row r="1284" s="34" customFormat="1" ht="12.75">
      <c r="C1284" s="83"/>
    </row>
    <row r="1285" s="34" customFormat="1" ht="12.75">
      <c r="C1285" s="83"/>
    </row>
    <row r="1286" s="34" customFormat="1" ht="12.75">
      <c r="C1286" s="83"/>
    </row>
    <row r="1287" s="34" customFormat="1" ht="12.75">
      <c r="C1287" s="83"/>
    </row>
    <row r="1288" s="34" customFormat="1" ht="12.75">
      <c r="C1288" s="83"/>
    </row>
    <row r="1289" s="34" customFormat="1" ht="12.75">
      <c r="C1289" s="83"/>
    </row>
    <row r="1290" s="34" customFormat="1" ht="12.75">
      <c r="C1290" s="83"/>
    </row>
    <row r="1291" s="34" customFormat="1" ht="12.75">
      <c r="C1291" s="83"/>
    </row>
    <row r="1292" s="34" customFormat="1" ht="12.75">
      <c r="C1292" s="83"/>
    </row>
    <row r="1293" s="34" customFormat="1" ht="12.75">
      <c r="C1293" s="83"/>
    </row>
    <row r="1294" s="34" customFormat="1" ht="12.75">
      <c r="C1294" s="83"/>
    </row>
    <row r="1295" s="34" customFormat="1" ht="12.75">
      <c r="C1295" s="83"/>
    </row>
    <row r="1296" s="34" customFormat="1" ht="12.75">
      <c r="C1296" s="83"/>
    </row>
    <row r="1297" s="34" customFormat="1" ht="12.75">
      <c r="C1297" s="83"/>
    </row>
    <row r="1298" s="34" customFormat="1" ht="12.75">
      <c r="C1298" s="83"/>
    </row>
    <row r="1299" s="34" customFormat="1" ht="12.75">
      <c r="C1299" s="83"/>
    </row>
    <row r="1300" s="34" customFormat="1" ht="12.75">
      <c r="C1300" s="83"/>
    </row>
    <row r="1301" s="34" customFormat="1" ht="12.75">
      <c r="C1301" s="83"/>
    </row>
    <row r="1302" s="34" customFormat="1" ht="12.75">
      <c r="C1302" s="83"/>
    </row>
    <row r="1303" s="34" customFormat="1" ht="12.75">
      <c r="C1303" s="83"/>
    </row>
    <row r="1304" s="34" customFormat="1" ht="12.75">
      <c r="C1304" s="83"/>
    </row>
    <row r="1305" s="34" customFormat="1" ht="12.75">
      <c r="C1305" s="83"/>
    </row>
    <row r="1306" s="34" customFormat="1" ht="12.75">
      <c r="C1306" s="83"/>
    </row>
    <row r="1307" s="34" customFormat="1" ht="12.75">
      <c r="C1307" s="83"/>
    </row>
    <row r="1308" s="34" customFormat="1" ht="12.75">
      <c r="C1308" s="83"/>
    </row>
    <row r="1309" s="34" customFormat="1" ht="12.75">
      <c r="C1309" s="83"/>
    </row>
    <row r="1310" s="34" customFormat="1" ht="12.75">
      <c r="C1310" s="83"/>
    </row>
    <row r="1311" s="34" customFormat="1" ht="12.75">
      <c r="C1311" s="83"/>
    </row>
    <row r="1312" s="34" customFormat="1" ht="12.75">
      <c r="C1312" s="83"/>
    </row>
    <row r="1313" s="34" customFormat="1" ht="12.75">
      <c r="C1313" s="83"/>
    </row>
    <row r="1314" s="34" customFormat="1" ht="12.75">
      <c r="C1314" s="83"/>
    </row>
    <row r="1315" s="34" customFormat="1" ht="12.75">
      <c r="C1315" s="83"/>
    </row>
    <row r="1316" s="34" customFormat="1" ht="12.75">
      <c r="C1316" s="83"/>
    </row>
    <row r="1317" s="34" customFormat="1" ht="12.75">
      <c r="C1317" s="83"/>
    </row>
    <row r="1318" s="34" customFormat="1" ht="12.75">
      <c r="C1318" s="83"/>
    </row>
    <row r="1319" s="34" customFormat="1" ht="12.75">
      <c r="C1319" s="83"/>
    </row>
    <row r="1320" s="34" customFormat="1" ht="12.75">
      <c r="C1320" s="83"/>
    </row>
    <row r="1321" s="34" customFormat="1" ht="12.75">
      <c r="C1321" s="83"/>
    </row>
    <row r="1322" s="34" customFormat="1" ht="12.75">
      <c r="C1322" s="83"/>
    </row>
    <row r="1323" s="34" customFormat="1" ht="12.75">
      <c r="C1323" s="83"/>
    </row>
    <row r="1324" s="34" customFormat="1" ht="12.75">
      <c r="C1324" s="83"/>
    </row>
    <row r="1325" s="34" customFormat="1" ht="12.75">
      <c r="C1325" s="83"/>
    </row>
    <row r="1326" s="34" customFormat="1" ht="12.75">
      <c r="C1326" s="83"/>
    </row>
    <row r="1327" s="34" customFormat="1" ht="12.75">
      <c r="C1327" s="83"/>
    </row>
    <row r="1328" s="34" customFormat="1" ht="12.75">
      <c r="C1328" s="83"/>
    </row>
    <row r="1329" s="34" customFormat="1" ht="12.75">
      <c r="C1329" s="83"/>
    </row>
    <row r="1330" s="34" customFormat="1" ht="12.75">
      <c r="C1330" s="83"/>
    </row>
    <row r="1331" s="34" customFormat="1" ht="12.75">
      <c r="C1331" s="83"/>
    </row>
    <row r="1332" s="34" customFormat="1" ht="12.75">
      <c r="C1332" s="83"/>
    </row>
    <row r="1333" s="34" customFormat="1" ht="12.75">
      <c r="C1333" s="83"/>
    </row>
    <row r="1334" s="34" customFormat="1" ht="12.75">
      <c r="C1334" s="83"/>
    </row>
    <row r="1335" s="34" customFormat="1" ht="12.75">
      <c r="C1335" s="83"/>
    </row>
    <row r="1336" s="34" customFormat="1" ht="12.75">
      <c r="C1336" s="83"/>
    </row>
    <row r="1337" s="34" customFormat="1" ht="12.75">
      <c r="C1337" s="83"/>
    </row>
    <row r="1338" s="34" customFormat="1" ht="12.75">
      <c r="C1338" s="83"/>
    </row>
    <row r="1339" s="34" customFormat="1" ht="12.75">
      <c r="C1339" s="83"/>
    </row>
    <row r="1340" s="34" customFormat="1" ht="12.75">
      <c r="C1340" s="83"/>
    </row>
    <row r="1341" s="34" customFormat="1" ht="12.75">
      <c r="C1341" s="83"/>
    </row>
    <row r="1342" s="34" customFormat="1" ht="12.75">
      <c r="C1342" s="83"/>
    </row>
    <row r="1343" s="34" customFormat="1" ht="12.75">
      <c r="C1343" s="83"/>
    </row>
    <row r="1344" s="34" customFormat="1" ht="12.75">
      <c r="C1344" s="83"/>
    </row>
    <row r="1345" s="34" customFormat="1" ht="12.75">
      <c r="C1345" s="83"/>
    </row>
    <row r="1346" s="34" customFormat="1" ht="12.75">
      <c r="C1346" s="83"/>
    </row>
    <row r="1347" s="34" customFormat="1" ht="12.75">
      <c r="C1347" s="83"/>
    </row>
    <row r="1348" s="34" customFormat="1" ht="12.75">
      <c r="C1348" s="83"/>
    </row>
    <row r="1349" s="34" customFormat="1" ht="12.75">
      <c r="C1349" s="83"/>
    </row>
    <row r="1350" s="34" customFormat="1" ht="12.75">
      <c r="C1350" s="83"/>
    </row>
    <row r="1351" s="34" customFormat="1" ht="12.75">
      <c r="C1351" s="83"/>
    </row>
    <row r="1352" s="34" customFormat="1" ht="12.75">
      <c r="C1352" s="83"/>
    </row>
    <row r="1353" s="34" customFormat="1" ht="12.75">
      <c r="C1353" s="83"/>
    </row>
    <row r="1354" s="34" customFormat="1" ht="12.75">
      <c r="C1354" s="83"/>
    </row>
    <row r="1355" s="34" customFormat="1" ht="12.75">
      <c r="C1355" s="83"/>
    </row>
    <row r="1356" s="34" customFormat="1" ht="12.75">
      <c r="C1356" s="83"/>
    </row>
    <row r="1357" s="34" customFormat="1" ht="12.75">
      <c r="C1357" s="83"/>
    </row>
    <row r="1358" s="34" customFormat="1" ht="12.75">
      <c r="C1358" s="83"/>
    </row>
    <row r="1359" s="34" customFormat="1" ht="12.75">
      <c r="C1359" s="83"/>
    </row>
    <row r="1360" s="34" customFormat="1" ht="12.75">
      <c r="C1360" s="83"/>
    </row>
    <row r="1361" s="34" customFormat="1" ht="12.75">
      <c r="C1361" s="83"/>
    </row>
    <row r="1362" s="34" customFormat="1" ht="12.75">
      <c r="C1362" s="83"/>
    </row>
    <row r="1363" s="34" customFormat="1" ht="12.75">
      <c r="C1363" s="83"/>
    </row>
    <row r="1364" s="34" customFormat="1" ht="12.75">
      <c r="C1364" s="83"/>
    </row>
    <row r="1365" s="34" customFormat="1" ht="12.75">
      <c r="C1365" s="83"/>
    </row>
    <row r="1366" s="34" customFormat="1" ht="12.75">
      <c r="C1366" s="83"/>
    </row>
    <row r="1367" s="34" customFormat="1" ht="12.75">
      <c r="C1367" s="83"/>
    </row>
    <row r="1368" s="34" customFormat="1" ht="12.75">
      <c r="C1368" s="83"/>
    </row>
    <row r="1369" s="34" customFormat="1" ht="12.75">
      <c r="C1369" s="83"/>
    </row>
    <row r="1370" s="34" customFormat="1" ht="12.75">
      <c r="C1370" s="83"/>
    </row>
    <row r="1371" s="34" customFormat="1" ht="12.75">
      <c r="C1371" s="83"/>
    </row>
    <row r="1372" s="34" customFormat="1" ht="12.75">
      <c r="C1372" s="83"/>
    </row>
    <row r="1373" s="34" customFormat="1" ht="12.75">
      <c r="C1373" s="83"/>
    </row>
    <row r="1374" s="34" customFormat="1" ht="12.75">
      <c r="C1374" s="83"/>
    </row>
    <row r="1375" s="34" customFormat="1" ht="12.75">
      <c r="C1375" s="83"/>
    </row>
    <row r="1376" s="34" customFormat="1" ht="12.75">
      <c r="C1376" s="83"/>
    </row>
    <row r="1377" s="34" customFormat="1" ht="12.75">
      <c r="C1377" s="83"/>
    </row>
    <row r="1378" s="34" customFormat="1" ht="12.75">
      <c r="C1378" s="83"/>
    </row>
    <row r="1379" s="34" customFormat="1" ht="12.75">
      <c r="C1379" s="83"/>
    </row>
    <row r="1380" s="34" customFormat="1" ht="12.75">
      <c r="C1380" s="83"/>
    </row>
    <row r="1381" s="34" customFormat="1" ht="12.75">
      <c r="C1381" s="83"/>
    </row>
    <row r="1382" s="34" customFormat="1" ht="12.75">
      <c r="C1382" s="83"/>
    </row>
    <row r="1383" s="34" customFormat="1" ht="12.75">
      <c r="C1383" s="83"/>
    </row>
    <row r="1384" s="34" customFormat="1" ht="12.75">
      <c r="C1384" s="83"/>
    </row>
    <row r="1385" s="34" customFormat="1" ht="12.75">
      <c r="C1385" s="83"/>
    </row>
    <row r="1386" s="34" customFormat="1" ht="12.75">
      <c r="C1386" s="83"/>
    </row>
    <row r="1387" s="34" customFormat="1" ht="12.75">
      <c r="C1387" s="83"/>
    </row>
    <row r="1388" s="34" customFormat="1" ht="12.75">
      <c r="C1388" s="83"/>
    </row>
    <row r="1389" s="34" customFormat="1" ht="12.75">
      <c r="C1389" s="83"/>
    </row>
    <row r="1390" s="34" customFormat="1" ht="12.75">
      <c r="C1390" s="83"/>
    </row>
    <row r="1391" s="34" customFormat="1" ht="12.75">
      <c r="C1391" s="83"/>
    </row>
    <row r="1392" s="34" customFormat="1" ht="12.75">
      <c r="C1392" s="83"/>
    </row>
    <row r="1393" s="34" customFormat="1" ht="12.75">
      <c r="C1393" s="83"/>
    </row>
    <row r="1394" s="34" customFormat="1" ht="12.75">
      <c r="C1394" s="83"/>
    </row>
    <row r="1395" s="34" customFormat="1" ht="12.75">
      <c r="C1395" s="83"/>
    </row>
    <row r="1396" s="34" customFormat="1" ht="12.75">
      <c r="C1396" s="83"/>
    </row>
    <row r="1397" s="34" customFormat="1" ht="12.75">
      <c r="C1397" s="83"/>
    </row>
    <row r="1398" s="34" customFormat="1" ht="12.75">
      <c r="C1398" s="83"/>
    </row>
    <row r="1399" s="34" customFormat="1" ht="12.75">
      <c r="C1399" s="83"/>
    </row>
    <row r="1400" s="34" customFormat="1" ht="12.75">
      <c r="C1400" s="83"/>
    </row>
    <row r="1401" s="34" customFormat="1" ht="12.75">
      <c r="C1401" s="83"/>
    </row>
    <row r="1402" s="34" customFormat="1" ht="12.75">
      <c r="C1402" s="83"/>
    </row>
    <row r="1403" s="34" customFormat="1" ht="12.75">
      <c r="C1403" s="83"/>
    </row>
    <row r="1404" s="34" customFormat="1" ht="12.75">
      <c r="C1404" s="83"/>
    </row>
    <row r="1405" s="34" customFormat="1" ht="12.75">
      <c r="C1405" s="83"/>
    </row>
    <row r="1406" s="34" customFormat="1" ht="12.75">
      <c r="C1406" s="83"/>
    </row>
    <row r="1407" s="34" customFormat="1" ht="12.75">
      <c r="C1407" s="83"/>
    </row>
    <row r="1408" s="34" customFormat="1" ht="12.75">
      <c r="C1408" s="83"/>
    </row>
    <row r="1409" s="34" customFormat="1" ht="12.75">
      <c r="C1409" s="83"/>
    </row>
    <row r="1410" s="34" customFormat="1" ht="12.75">
      <c r="C1410" s="83"/>
    </row>
    <row r="1411" s="34" customFormat="1" ht="12.75">
      <c r="C1411" s="83"/>
    </row>
    <row r="1412" s="34" customFormat="1" ht="12.75">
      <c r="C1412" s="83"/>
    </row>
    <row r="1413" s="34" customFormat="1" ht="12.75">
      <c r="C1413" s="83"/>
    </row>
    <row r="1414" s="34" customFormat="1" ht="12.75">
      <c r="C1414" s="83"/>
    </row>
    <row r="1415" s="34" customFormat="1" ht="12.75">
      <c r="C1415" s="83"/>
    </row>
    <row r="1416" s="34" customFormat="1" ht="12.75">
      <c r="C1416" s="83"/>
    </row>
    <row r="1417" s="34" customFormat="1" ht="12.75">
      <c r="C1417" s="83"/>
    </row>
    <row r="1418" s="34" customFormat="1" ht="12.75">
      <c r="C1418" s="83"/>
    </row>
    <row r="1419" s="34" customFormat="1" ht="12.75">
      <c r="C1419" s="83"/>
    </row>
    <row r="1420" s="34" customFormat="1" ht="12.75">
      <c r="C1420" s="83"/>
    </row>
    <row r="1421" s="34" customFormat="1" ht="12.75">
      <c r="C1421" s="83"/>
    </row>
    <row r="1422" s="34" customFormat="1" ht="12.75">
      <c r="C1422" s="83"/>
    </row>
    <row r="1423" s="34" customFormat="1" ht="12.75">
      <c r="C1423" s="83"/>
    </row>
    <row r="1424" s="34" customFormat="1" ht="12.75">
      <c r="C1424" s="83"/>
    </row>
    <row r="1425" s="34" customFormat="1" ht="12.75">
      <c r="C1425" s="83"/>
    </row>
    <row r="1426" s="34" customFormat="1" ht="12.75">
      <c r="C1426" s="83"/>
    </row>
    <row r="1427" s="34" customFormat="1" ht="12.75">
      <c r="C1427" s="83"/>
    </row>
    <row r="1428" s="34" customFormat="1" ht="12.75">
      <c r="C1428" s="83"/>
    </row>
    <row r="1429" s="34" customFormat="1" ht="12.75">
      <c r="C1429" s="83"/>
    </row>
    <row r="1430" s="34" customFormat="1" ht="12.75">
      <c r="C1430" s="83"/>
    </row>
    <row r="1431" s="34" customFormat="1" ht="12.75">
      <c r="C1431" s="83"/>
    </row>
    <row r="1432" s="34" customFormat="1" ht="12.75">
      <c r="C1432" s="83"/>
    </row>
    <row r="1433" s="34" customFormat="1" ht="12.75">
      <c r="C1433" s="83"/>
    </row>
    <row r="1434" s="34" customFormat="1" ht="12.75">
      <c r="C1434" s="83"/>
    </row>
    <row r="1435" s="34" customFormat="1" ht="12.75">
      <c r="C1435" s="83"/>
    </row>
    <row r="1436" s="34" customFormat="1" ht="12.75">
      <c r="C1436" s="83"/>
    </row>
    <row r="1437" s="34" customFormat="1" ht="12.75">
      <c r="C1437" s="83"/>
    </row>
    <row r="1438" s="34" customFormat="1" ht="12.75">
      <c r="C1438" s="83"/>
    </row>
    <row r="1439" s="34" customFormat="1" ht="12.75">
      <c r="C1439" s="83"/>
    </row>
    <row r="1440" s="34" customFormat="1" ht="12.75">
      <c r="C1440" s="83"/>
    </row>
    <row r="1441" s="34" customFormat="1" ht="12.75">
      <c r="C1441" s="83"/>
    </row>
    <row r="1442" s="34" customFormat="1" ht="12.75">
      <c r="C1442" s="83"/>
    </row>
    <row r="1443" s="34" customFormat="1" ht="12.75">
      <c r="C1443" s="83"/>
    </row>
    <row r="1444" s="34" customFormat="1" ht="12.75">
      <c r="C1444" s="83"/>
    </row>
    <row r="1445" s="34" customFormat="1" ht="12.75">
      <c r="C1445" s="83"/>
    </row>
    <row r="1446" s="34" customFormat="1" ht="12.75">
      <c r="C1446" s="83"/>
    </row>
    <row r="1447" s="34" customFormat="1" ht="12.75">
      <c r="C1447" s="83"/>
    </row>
    <row r="1448" s="34" customFormat="1" ht="12.75">
      <c r="C1448" s="83"/>
    </row>
    <row r="1449" s="34" customFormat="1" ht="12.75">
      <c r="C1449" s="83"/>
    </row>
    <row r="1450" s="34" customFormat="1" ht="12.75">
      <c r="C1450" s="83"/>
    </row>
    <row r="1451" s="34" customFormat="1" ht="12.75">
      <c r="C1451" s="83"/>
    </row>
    <row r="1452" s="34" customFormat="1" ht="12.75">
      <c r="C1452" s="83"/>
    </row>
    <row r="1453" s="34" customFormat="1" ht="12.75">
      <c r="C1453" s="83"/>
    </row>
    <row r="1454" s="34" customFormat="1" ht="12.75">
      <c r="C1454" s="83"/>
    </row>
    <row r="1455" s="34" customFormat="1" ht="12.75">
      <c r="C1455" s="83"/>
    </row>
    <row r="1456" s="34" customFormat="1" ht="12.75">
      <c r="C1456" s="83"/>
    </row>
    <row r="1457" s="34" customFormat="1" ht="12.75">
      <c r="C1457" s="83"/>
    </row>
    <row r="1458" s="34" customFormat="1" ht="12.75">
      <c r="C1458" s="83"/>
    </row>
    <row r="1459" s="34" customFormat="1" ht="12.75">
      <c r="C1459" s="83"/>
    </row>
    <row r="1460" s="34" customFormat="1" ht="12.75">
      <c r="C1460" s="83"/>
    </row>
    <row r="1461" s="34" customFormat="1" ht="12.75">
      <c r="C1461" s="83"/>
    </row>
    <row r="1462" s="34" customFormat="1" ht="12.75">
      <c r="C1462" s="83"/>
    </row>
    <row r="1463" s="34" customFormat="1" ht="12.75">
      <c r="C1463" s="83"/>
    </row>
    <row r="1464" s="34" customFormat="1" ht="12.75">
      <c r="C1464" s="83"/>
    </row>
    <row r="1465" s="34" customFormat="1" ht="12.75">
      <c r="C1465" s="83"/>
    </row>
    <row r="1466" s="34" customFormat="1" ht="12.75">
      <c r="C1466" s="83"/>
    </row>
    <row r="1467" s="34" customFormat="1" ht="12.75">
      <c r="C1467" s="83"/>
    </row>
    <row r="1468" s="34" customFormat="1" ht="12.75">
      <c r="C1468" s="83"/>
    </row>
    <row r="1469" s="34" customFormat="1" ht="12.75">
      <c r="C1469" s="83"/>
    </row>
    <row r="1470" s="34" customFormat="1" ht="12.75">
      <c r="C1470" s="83"/>
    </row>
    <row r="1471" s="34" customFormat="1" ht="12.75">
      <c r="C1471" s="83"/>
    </row>
    <row r="1472" s="34" customFormat="1" ht="12.75">
      <c r="C1472" s="83"/>
    </row>
    <row r="1473" s="34" customFormat="1" ht="12.75">
      <c r="C1473" s="83"/>
    </row>
    <row r="1474" s="34" customFormat="1" ht="12.75">
      <c r="C1474" s="83"/>
    </row>
    <row r="1475" s="34" customFormat="1" ht="12.75">
      <c r="C1475" s="83"/>
    </row>
    <row r="1476" s="34" customFormat="1" ht="12.75">
      <c r="C1476" s="83"/>
    </row>
    <row r="1477" s="34" customFormat="1" ht="12.75">
      <c r="C1477" s="83"/>
    </row>
    <row r="1478" s="34" customFormat="1" ht="12.75">
      <c r="C1478" s="83"/>
    </row>
    <row r="1479" s="34" customFormat="1" ht="12.75">
      <c r="C1479" s="83"/>
    </row>
    <row r="1480" s="34" customFormat="1" ht="12.75">
      <c r="C1480" s="83"/>
    </row>
    <row r="1481" s="34" customFormat="1" ht="12.75">
      <c r="C1481" s="83"/>
    </row>
    <row r="1482" s="34" customFormat="1" ht="12.75">
      <c r="C1482" s="83"/>
    </row>
    <row r="1483" s="34" customFormat="1" ht="12.75">
      <c r="C1483" s="83"/>
    </row>
    <row r="1484" s="34" customFormat="1" ht="12.75">
      <c r="C1484" s="83"/>
    </row>
    <row r="1485" s="34" customFormat="1" ht="12.75">
      <c r="C1485" s="83"/>
    </row>
    <row r="1486" s="34" customFormat="1" ht="12.75">
      <c r="C1486" s="83"/>
    </row>
    <row r="1487" s="34" customFormat="1" ht="12.75">
      <c r="C1487" s="83"/>
    </row>
    <row r="1488" s="34" customFormat="1" ht="12.75">
      <c r="C1488" s="83"/>
    </row>
    <row r="1489" s="34" customFormat="1" ht="12.75">
      <c r="C1489" s="83"/>
    </row>
    <row r="1490" s="34" customFormat="1" ht="12.75">
      <c r="C1490" s="83"/>
    </row>
    <row r="1491" s="34" customFormat="1" ht="12.75">
      <c r="C1491" s="83"/>
    </row>
    <row r="1492" s="34" customFormat="1" ht="12.75">
      <c r="C1492" s="83"/>
    </row>
    <row r="1493" s="34" customFormat="1" ht="12.75">
      <c r="C1493" s="83"/>
    </row>
    <row r="1494" s="34" customFormat="1" ht="12.75">
      <c r="C1494" s="83"/>
    </row>
    <row r="1495" s="34" customFormat="1" ht="12.75">
      <c r="C1495" s="83"/>
    </row>
    <row r="1496" s="34" customFormat="1" ht="12.75">
      <c r="C1496" s="83"/>
    </row>
    <row r="1497" s="34" customFormat="1" ht="12.75">
      <c r="C1497" s="83"/>
    </row>
    <row r="1498" s="34" customFormat="1" ht="12.75">
      <c r="C1498" s="83"/>
    </row>
    <row r="1499" s="34" customFormat="1" ht="12.75">
      <c r="C1499" s="83"/>
    </row>
    <row r="1500" s="34" customFormat="1" ht="12.75">
      <c r="C1500" s="83"/>
    </row>
    <row r="1501" s="34" customFormat="1" ht="12.75">
      <c r="C1501" s="83"/>
    </row>
    <row r="1502" s="34" customFormat="1" ht="12.75">
      <c r="C1502" s="83"/>
    </row>
    <row r="1503" s="34" customFormat="1" ht="12.75">
      <c r="C1503" s="83"/>
    </row>
    <row r="1504" s="34" customFormat="1" ht="12.75">
      <c r="C1504" s="83"/>
    </row>
    <row r="1505" s="34" customFormat="1" ht="12.75">
      <c r="C1505" s="83"/>
    </row>
    <row r="1506" s="34" customFormat="1" ht="12.75">
      <c r="C1506" s="83"/>
    </row>
    <row r="1507" s="34" customFormat="1" ht="12.75">
      <c r="C1507" s="83"/>
    </row>
    <row r="1508" s="34" customFormat="1" ht="12.75">
      <c r="C1508" s="83"/>
    </row>
    <row r="1509" s="34" customFormat="1" ht="12.75">
      <c r="C1509" s="83"/>
    </row>
    <row r="1510" s="34" customFormat="1" ht="12.75">
      <c r="C1510" s="83"/>
    </row>
    <row r="1511" s="34" customFormat="1" ht="12.75">
      <c r="C1511" s="83"/>
    </row>
    <row r="1512" s="34" customFormat="1" ht="12.75">
      <c r="C1512" s="83"/>
    </row>
    <row r="1513" s="34" customFormat="1" ht="12.75">
      <c r="C1513" s="83"/>
    </row>
    <row r="1514" s="34" customFormat="1" ht="12.75">
      <c r="C1514" s="83"/>
    </row>
    <row r="1515" s="34" customFormat="1" ht="12.75">
      <c r="C1515" s="83"/>
    </row>
    <row r="1516" s="34" customFormat="1" ht="12.75">
      <c r="C1516" s="83"/>
    </row>
    <row r="1517" s="34" customFormat="1" ht="12.75">
      <c r="C1517" s="83"/>
    </row>
    <row r="1518" s="34" customFormat="1" ht="12.75">
      <c r="C1518" s="83"/>
    </row>
    <row r="1519" s="34" customFormat="1" ht="12.75">
      <c r="C1519" s="83"/>
    </row>
    <row r="1520" s="34" customFormat="1" ht="12.75">
      <c r="C1520" s="83"/>
    </row>
    <row r="1521" s="34" customFormat="1" ht="12.75">
      <c r="C1521" s="83"/>
    </row>
    <row r="1522" s="34" customFormat="1" ht="12.75">
      <c r="C1522" s="83"/>
    </row>
    <row r="1523" s="34" customFormat="1" ht="12.75">
      <c r="C1523" s="83"/>
    </row>
    <row r="1524" s="34" customFormat="1" ht="12.75">
      <c r="C1524" s="83"/>
    </row>
    <row r="1525" s="34" customFormat="1" ht="12.75">
      <c r="C1525" s="83"/>
    </row>
    <row r="1526" s="34" customFormat="1" ht="12.75">
      <c r="C1526" s="83"/>
    </row>
    <row r="1527" s="34" customFormat="1" ht="12.75">
      <c r="C1527" s="83"/>
    </row>
    <row r="1528" s="34" customFormat="1" ht="12.75">
      <c r="C1528" s="83"/>
    </row>
    <row r="1529" s="34" customFormat="1" ht="12.75">
      <c r="C1529" s="83"/>
    </row>
    <row r="1530" s="34" customFormat="1" ht="12.75">
      <c r="C1530" s="83"/>
    </row>
    <row r="1531" s="34" customFormat="1" ht="12.75">
      <c r="C1531" s="83"/>
    </row>
    <row r="1532" s="34" customFormat="1" ht="12.75">
      <c r="C1532" s="83"/>
    </row>
    <row r="1533" s="34" customFormat="1" ht="12.75">
      <c r="C1533" s="83"/>
    </row>
    <row r="1535" ht="12.75">
      <c r="F1535" s="36" t="e">
        <f>#REF!+F116+F119+F122+F125+F128+F132+F110+F179+F113+F135+F151+F154+F158+F161+F164+F138+F141+#REF!+F144+F170+F172+#REF!+F280+F489</f>
        <v>#REF!</v>
      </c>
    </row>
  </sheetData>
  <sheetProtection/>
  <mergeCells count="14">
    <mergeCell ref="K14:O16"/>
    <mergeCell ref="B1:F1"/>
    <mergeCell ref="B2:F2"/>
    <mergeCell ref="A14:F14"/>
    <mergeCell ref="A15:F15"/>
    <mergeCell ref="C7:F7"/>
    <mergeCell ref="A8:F8"/>
    <mergeCell ref="A10:F10"/>
    <mergeCell ref="A11:F11"/>
    <mergeCell ref="A4:F4"/>
    <mergeCell ref="B12:F12"/>
    <mergeCell ref="A16:A17"/>
    <mergeCell ref="B16:E16"/>
    <mergeCell ref="F16:F17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2020-02-03T05:24:35Z</cp:lastPrinted>
  <dcterms:created xsi:type="dcterms:W3CDTF">2007-09-27T04:48:52Z</dcterms:created>
  <dcterms:modified xsi:type="dcterms:W3CDTF">2020-02-26T09:52:29Z</dcterms:modified>
  <cp:category/>
  <cp:version/>
  <cp:contentType/>
  <cp:contentStatus/>
</cp:coreProperties>
</file>