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77" activeTab="2"/>
  </bookViews>
  <sheets>
    <sheet name="Инструкция" sheetId="12" r:id="rId1"/>
    <sheet name="Паспорт" sheetId="13" r:id="rId2"/>
    <sheet name="1. Расчет (уголь)" sheetId="2" r:id="rId3"/>
    <sheet name="2.1 Транспортировка" sheetId="14" r:id="rId4"/>
    <sheet name="2.2 ФОТ ОПР" sheetId="3" r:id="rId5"/>
    <sheet name="2.3 ГСМ" sheetId="11" r:id="rId6"/>
    <sheet name="2.4 Аморт" sheetId="5" r:id="rId7"/>
    <sheet name="2.5 Ремонт" sheetId="6" r:id="rId8"/>
    <sheet name="2.6 Спецодежда и др." sheetId="7" r:id="rId9"/>
    <sheet name="2.7 Прочие прямые" sheetId="8" r:id="rId10"/>
    <sheet name="2.8 Налоги и сборы" sheetId="9" r:id="rId11"/>
    <sheet name="2.9 АУП" sheetId="10" r:id="rId12"/>
  </sheets>
  <calcPr calcId="152511"/>
</workbook>
</file>

<file path=xl/calcChain.xml><?xml version="1.0" encoding="utf-8"?>
<calcChain xmlns="http://schemas.openxmlformats.org/spreadsheetml/2006/main">
  <c r="E8" i="2" l="1"/>
  <c r="E22" i="2"/>
  <c r="F6" i="2"/>
  <c r="E6" i="2"/>
  <c r="I7" i="14"/>
  <c r="H7" i="14"/>
  <c r="I6" i="14"/>
  <c r="H6" i="14"/>
  <c r="I5" i="14"/>
  <c r="I8" i="14" s="1"/>
  <c r="H5" i="14"/>
  <c r="H8" i="14" s="1"/>
  <c r="E20" i="2" l="1"/>
  <c r="E19" i="2" s="1"/>
  <c r="D15" i="10"/>
  <c r="F8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E7" i="2" s="1"/>
  <c r="E35" i="11"/>
  <c r="F26" i="11"/>
  <c r="E27" i="11"/>
  <c r="E26" i="11"/>
  <c r="L6" i="11"/>
  <c r="F6" i="11"/>
  <c r="J6" i="11"/>
  <c r="I6" i="11"/>
  <c r="I19" i="11"/>
  <c r="F19" i="11"/>
  <c r="J19" i="11" s="1"/>
  <c r="L19" i="11" s="1"/>
  <c r="I18" i="11"/>
  <c r="F18" i="11"/>
  <c r="J18" i="11" s="1"/>
  <c r="L18" i="11" s="1"/>
  <c r="I17" i="11"/>
  <c r="F17" i="11"/>
  <c r="J17" i="11" s="1"/>
  <c r="I8" i="11"/>
  <c r="F8" i="11"/>
  <c r="J8" i="11" s="1"/>
  <c r="L8" i="11" s="1"/>
  <c r="I7" i="11"/>
  <c r="F7" i="11"/>
  <c r="J7" i="11" s="1"/>
  <c r="L7" i="11" s="1"/>
  <c r="E15" i="10"/>
  <c r="E10" i="9"/>
  <c r="D10" i="9"/>
  <c r="E12" i="8"/>
  <c r="D12" i="8"/>
  <c r="I9" i="7"/>
  <c r="H9" i="7"/>
  <c r="I8" i="7"/>
  <c r="H8" i="7"/>
  <c r="I7" i="7"/>
  <c r="I10" i="7" s="1"/>
  <c r="H7" i="7"/>
  <c r="H10" i="7" s="1"/>
  <c r="I7" i="6"/>
  <c r="H7" i="6"/>
  <c r="I6" i="6"/>
  <c r="H6" i="6"/>
  <c r="I5" i="6"/>
  <c r="I8" i="6" s="1"/>
  <c r="H5" i="6"/>
  <c r="H8" i="6" s="1"/>
  <c r="J9" i="5"/>
  <c r="I9" i="5"/>
  <c r="J15" i="3"/>
  <c r="J14" i="3"/>
  <c r="J7" i="3"/>
  <c r="J6" i="3"/>
  <c r="J13" i="3"/>
  <c r="J12" i="3"/>
  <c r="J5" i="3"/>
  <c r="J4" i="3"/>
  <c r="F7" i="2" l="1"/>
  <c r="F20" i="2" s="1"/>
  <c r="L9" i="11"/>
  <c r="J9" i="11"/>
  <c r="L17" i="11"/>
  <c r="L20" i="11" s="1"/>
  <c r="J20" i="11"/>
  <c r="E37" i="11" l="1"/>
  <c r="F37" i="11" s="1"/>
  <c r="H37" i="11" s="1"/>
  <c r="F35" i="11"/>
  <c r="H35" i="11" s="1"/>
  <c r="E38" i="11"/>
  <c r="F38" i="11" s="1"/>
  <c r="H38" i="11" s="1"/>
  <c r="E36" i="11"/>
  <c r="F36" i="11" s="1"/>
  <c r="H36" i="11" s="1"/>
  <c r="E29" i="11"/>
  <c r="F29" i="11" s="1"/>
  <c r="H29" i="11" s="1"/>
  <c r="F27" i="11"/>
  <c r="H27" i="11" s="1"/>
  <c r="E28" i="11"/>
  <c r="F28" i="11" s="1"/>
  <c r="H28" i="11" s="1"/>
  <c r="H26" i="11"/>
  <c r="H30" i="11" l="1"/>
  <c r="H39" i="11"/>
  <c r="F22" i="2" l="1"/>
  <c r="F19" i="2"/>
</calcChain>
</file>

<file path=xl/sharedStrings.xml><?xml version="1.0" encoding="utf-8"?>
<sst xmlns="http://schemas.openxmlformats.org/spreadsheetml/2006/main" count="422" uniqueCount="215">
  <si>
    <t>№ п/п</t>
  </si>
  <si>
    <t>Показатель</t>
  </si>
  <si>
    <t>Предыдущий период (2020 год)</t>
  </si>
  <si>
    <t>Период регулирования (2022)</t>
  </si>
  <si>
    <t>Ед. изм.</t>
  </si>
  <si>
    <t>Значение показателя</t>
  </si>
  <si>
    <t>Расчетная предпринимательская прибыль</t>
  </si>
  <si>
    <t>тыс. руб.</t>
  </si>
  <si>
    <t>%</t>
  </si>
  <si>
    <t>руб./тонну</t>
  </si>
  <si>
    <t>тыс. тонн</t>
  </si>
  <si>
    <t>N п/п</t>
  </si>
  <si>
    <t>Наименование должности, профессии</t>
  </si>
  <si>
    <t>Численность, чел.</t>
  </si>
  <si>
    <t>Разряд работника</t>
  </si>
  <si>
    <t>Тарифная ставка согласно разряду, оклад, руб.</t>
  </si>
  <si>
    <t>Доплаты &lt;*&gt;, руб.</t>
  </si>
  <si>
    <t>Уральский коэффициент (15%), руб.</t>
  </si>
  <si>
    <t>Размер средней заработной платы в месяц 1 работника, руб.</t>
  </si>
  <si>
    <t>Планируемый фонд оплаты труда, тыс. руб.</t>
  </si>
  <si>
    <t>9=3х8х12 мес. / 1000</t>
  </si>
  <si>
    <t>Итого</t>
  </si>
  <si>
    <t>&lt;*&gt; Виды и суммы доплат расшифровать.</t>
  </si>
  <si>
    <t>Обосновывающие документы:</t>
  </si>
  <si>
    <t xml:space="preserve">1. </t>
  </si>
  <si>
    <t xml:space="preserve">копии действующих в Организации локальных актов по оплате труда: </t>
  </si>
  <si>
    <t xml:space="preserve"> 1.1</t>
  </si>
  <si>
    <t>штатное расписание (с указанием разрядов и тарифных коэффициентов),</t>
  </si>
  <si>
    <t xml:space="preserve"> 1.2</t>
  </si>
  <si>
    <t>коллективный договор,</t>
  </si>
  <si>
    <t xml:space="preserve"> 1.3</t>
  </si>
  <si>
    <t>положение об оплате труда,</t>
  </si>
  <si>
    <t>положение о премировании,</t>
  </si>
  <si>
    <t xml:space="preserve">2. </t>
  </si>
  <si>
    <t>документы, подтверждающие фактическую выплату начисленной заработной платы.</t>
  </si>
  <si>
    <t>Расчет заработной платы основного производственного персонала
на предшествующий период</t>
  </si>
  <si>
    <t>Расчет заработной платы основного производственного персонала на период регулирования</t>
  </si>
  <si>
    <t xml:space="preserve"> </t>
  </si>
  <si>
    <t>Объем реализации топлива&lt;*&gt;</t>
  </si>
  <si>
    <t>…</t>
  </si>
  <si>
    <t>Фонд оплаты труда, тыс. руб.</t>
  </si>
  <si>
    <t>Отчисления на социальные нужды от фонда оплаты труда основного производственного персонала</t>
  </si>
  <si>
    <t>Наименование основных фондов</t>
  </si>
  <si>
    <t>Инвентарный номер</t>
  </si>
  <si>
    <t>Дата ввода в эксплуатацию</t>
  </si>
  <si>
    <t>Первоначальная стоимость, руб.</t>
  </si>
  <si>
    <t>Остаточная стоимость на начало периода, руб.</t>
  </si>
  <si>
    <t>Норма амортизации, %</t>
  </si>
  <si>
    <t>Амортизационные отчисления, руб.</t>
  </si>
  <si>
    <t>предшествующий период</t>
  </si>
  <si>
    <t>период регулирования</t>
  </si>
  <si>
    <t>Итого, тыс. руб.</t>
  </si>
  <si>
    <t>1.</t>
  </si>
  <si>
    <t>инвентарные карточки учета объектов основных средств (ОС-6),</t>
  </si>
  <si>
    <t>2.</t>
  </si>
  <si>
    <t>бухгалтерская документация, подтверждающая начисление амортизации,</t>
  </si>
  <si>
    <t>3.</t>
  </si>
  <si>
    <t>обоснование доли амортизационных отчислений, учитываемых в регулируемой деятельности.</t>
  </si>
  <si>
    <t>Расчет амортизационных отчислений по объектам основных средств, учитываемых в регулируемой деятельности</t>
  </si>
  <si>
    <t>Наименование запасных частей, материалов, услуг</t>
  </si>
  <si>
    <t>Количество, ед.</t>
  </si>
  <si>
    <t>Цена, руб./ед.</t>
  </si>
  <si>
    <t>Стоимость, тыс. руб.</t>
  </si>
  <si>
    <t>8 = 4 х 6 / 1000</t>
  </si>
  <si>
    <t>9 = 5 х 7 / 1000</t>
  </si>
  <si>
    <t>план ремонтов,</t>
  </si>
  <si>
    <t>дефектные ведомости,</t>
  </si>
  <si>
    <t>локальные сметные расчеты,</t>
  </si>
  <si>
    <t>4.</t>
  </si>
  <si>
    <t>техническая или нормативная документация, в соответствии с которой определена периодичность плановых ремонтов,</t>
  </si>
  <si>
    <t>5.</t>
  </si>
  <si>
    <t>техническая, нормативная или иная документация, в соответствии с которой определено количество запасных частей, материалов, услуг,</t>
  </si>
  <si>
    <t>6.</t>
  </si>
  <si>
    <t>документы, подтверждающие фактическую стоимость и количество запасных частей, материалов, услуг,</t>
  </si>
  <si>
    <t>7.</t>
  </si>
  <si>
    <t>копии договоров на работы (услуги), выполняемые сторонними организациями.</t>
  </si>
  <si>
    <t>Наименование спецодежды, инструмента, инвентаря</t>
  </si>
  <si>
    <t xml:space="preserve">расчет норм выдачи спецодежды в соответствии с приказом Минздравсоцразвития России от 22.06.2009 N 357н,
</t>
  </si>
  <si>
    <t>приказ об утверждении норм выдачи спецодежды (при наличии),</t>
  </si>
  <si>
    <t>обоснование использования заявленного инструмента, инвентаря (описание технологического процесса),</t>
  </si>
  <si>
    <t>обоснование количества ежегодно приобретаемых инструментов, инвентаря (с указанием сроков эксплуатации),</t>
  </si>
  <si>
    <t>документы, подтверждающие фактическую стоимость и количество спецодежды, инструмента, инвентаря.</t>
  </si>
  <si>
    <t>Расчет затрат на спецодежду, инструмент, инвентарь, применяемых для оказания регулируемой деятельности</t>
  </si>
  <si>
    <t>Статьи затрат</t>
  </si>
  <si>
    <t>Бланки строгой отчетности</t>
  </si>
  <si>
    <t>Прочие (с расшифровкой)</t>
  </si>
  <si>
    <t>обоснование периодичности мойки,</t>
  </si>
  <si>
    <t>обоснование прочих прямых расходов,</t>
  </si>
  <si>
    <t>документы, подтверждающие фактическую стоимость и объемы заявленных товаров, услуг,</t>
  </si>
  <si>
    <t>Расчет прочих прямых расходов, относимых на регулируемый вид деятельности</t>
  </si>
  <si>
    <t>Мойка спецтранспорта</t>
  </si>
  <si>
    <t>Стоянка спецтранспорта</t>
  </si>
  <si>
    <t>Медосмотр сотрудников</t>
  </si>
  <si>
    <t>Расходы на обучение персонала</t>
  </si>
  <si>
    <t>Услуги связи</t>
  </si>
  <si>
    <t>ОСАГО</t>
  </si>
  <si>
    <t>Транспортный налог</t>
  </si>
  <si>
    <t>Плата за негативное воздействие на окружающую среду (в пределах нормативов допустимых выбросов)</t>
  </si>
  <si>
    <t>Прочие (расшифровать)</t>
  </si>
  <si>
    <t>документы, подтверждающие фактический размер уплаченных налогов и сборов,</t>
  </si>
  <si>
    <t>расчет размера налоговых выплат,</t>
  </si>
  <si>
    <t>обоснование доли налоговых отчислений, учитываемых в регулируемой деятельности.</t>
  </si>
  <si>
    <t>Расчет налогов и сборов, относимых на регулируемый вид деятельности</t>
  </si>
  <si>
    <t>Техосмотр спецтранспорта</t>
  </si>
  <si>
    <t>Оплата труда административно-управленческого персонала (АУП)</t>
  </si>
  <si>
    <t>Численность АУП</t>
  </si>
  <si>
    <t>чел.</t>
  </si>
  <si>
    <t>Средняя заработная плата АУП</t>
  </si>
  <si>
    <t>руб./чел. в месяц</t>
  </si>
  <si>
    <t>Отчисления на социальные нужды АУП</t>
  </si>
  <si>
    <t>Аренда помещений</t>
  </si>
  <si>
    <t>Коммунальные услуги</t>
  </si>
  <si>
    <t>Ремонт и обслуживание оргтехники</t>
  </si>
  <si>
    <t>Программное обеспечение и его поддержка</t>
  </si>
  <si>
    <t>Прочие затраты (расшифровать)</t>
  </si>
  <si>
    <t>документы, подтверждающие фактическую стоимость и объемы коммунальных услуг,</t>
  </si>
  <si>
    <t>Расчет административно-управленческих расходов, относимых на регулируемую деятельность</t>
  </si>
  <si>
    <t>обоснование доли адм.-упр. расходов, относимой на регулируемую деятельность в соответствии с Учетной политикой,</t>
  </si>
  <si>
    <t>расчет расходов на аренду,</t>
  </si>
  <si>
    <t>Вид топлива</t>
  </si>
  <si>
    <t>Общий расход топлива за период, л</t>
  </si>
  <si>
    <t>Цена, руб./л</t>
  </si>
  <si>
    <t>Стоимость топлива, тыс. руб.</t>
  </si>
  <si>
    <t>Норма расхода топлива на холостом ходу, л/час</t>
  </si>
  <si>
    <t>Норма расхода топлива, л/100 км</t>
  </si>
  <si>
    <t>6=4х5</t>
  </si>
  <si>
    <t>9=7х8</t>
  </si>
  <si>
    <t>10=6+9</t>
  </si>
  <si>
    <t>12=10х11 / 1000</t>
  </si>
  <si>
    <t>ИТОГО</t>
  </si>
  <si>
    <t>Расчет затрат на смазочные материалы на предшествующий период</t>
  </si>
  <si>
    <t>Наименование смазочного материала</t>
  </si>
  <si>
    <t>Норма расхода смазочных материалов на 100 л топлива, л (кг)</t>
  </si>
  <si>
    <t>Расход смазочных материалов за период (исходя из расхода топлива), л (кг)</t>
  </si>
  <si>
    <t>Цена, руб./л (руб./кг)</t>
  </si>
  <si>
    <t>6=4 / 100 л х 5</t>
  </si>
  <si>
    <t>8 = 6 х 7 / 1000</t>
  </si>
  <si>
    <t>Моторные масла</t>
  </si>
  <si>
    <t>л</t>
  </si>
  <si>
    <t>Трансмиссионные и гидравлические масла</t>
  </si>
  <si>
    <t>Специальные масла и жидкости</t>
  </si>
  <si>
    <t>Пластичные смазки</t>
  </si>
  <si>
    <t>кг</t>
  </si>
  <si>
    <t>Расчет затрат на смазочные материалы на период регулирования</t>
  </si>
  <si>
    <t>документы, подтверждающие фактическую цену топлива и ГСМ,</t>
  </si>
  <si>
    <t>Расчет затрат на топливо на предшествующий период</t>
  </si>
  <si>
    <t>Расчет затрат на топливо на период регулирования</t>
  </si>
  <si>
    <t>Марка спецтехники</t>
  </si>
  <si>
    <t>Суммарное время на выполнение операций, часов &lt;*&gt;</t>
  </si>
  <si>
    <t>Суммарный пробег, км &lt;*&gt;</t>
  </si>
  <si>
    <t>&lt;*&gt; Необходимо дать пояснения, как было подсчитано суммарное время и суммарный пробег.</t>
  </si>
  <si>
    <t>Расход топлива на холостой ход за весь период, л</t>
  </si>
  <si>
    <t>Расходы на холостой ход</t>
  </si>
  <si>
    <t>Расходы на пробег</t>
  </si>
  <si>
    <t>Расход топлива на пробег за весь период, л</t>
  </si>
  <si>
    <t>копии приказов об утверждении норм расхода топлива и смазочных материалов, в том числе при работе двигателя на холостом ходу, по каждому виду спецтехники (при наличии),</t>
  </si>
  <si>
    <t>копии документов, подтверждающих фактический суммарный пробег (километраж).</t>
  </si>
  <si>
    <t>Иные расходы (расшифровать)</t>
  </si>
  <si>
    <t>копия уведомления о размере страховых взносов на обязательное социальное страхование от несчастных случаев на производстве и профессиональных заболеваний,</t>
  </si>
  <si>
    <t>копии договоров на работы (услуги), выполняемые сторонними организациями,</t>
  </si>
  <si>
    <t>копии документов, подтверждающих владение на любом законном праве спецтехникой (при наличии),</t>
  </si>
  <si>
    <t>копия действующей Учетной политики.</t>
  </si>
  <si>
    <t>копии документов о применяемой системе налогообложения в отношении регулируемого вида деятельности,</t>
  </si>
  <si>
    <t>Расчет затрат на ремонт основных средств, учитываемых для оказания регулируемой деятельности</t>
  </si>
  <si>
    <t>Топливо и смазочные материалы (вкладка 2.3 ГСМ)</t>
  </si>
  <si>
    <t>Амортизация основных средств (вкладка 2.4 Аморт)</t>
  </si>
  <si>
    <t>Ремонт основных средств (вкладка 2.5 Ремонт)</t>
  </si>
  <si>
    <t>Спецодежда, инструмент, инвентарь (вкладка 2.6 Спецодежда и др.)</t>
  </si>
  <si>
    <t>Прочие прямые расходы (вкладка 2.7 Прочие прямые)</t>
  </si>
  <si>
    <t>Налоги и сборы (вкладка 2.8 Налоги и сборы)</t>
  </si>
  <si>
    <t>Административно-управленческие расходы (вкладка 2.9 АУП)</t>
  </si>
  <si>
    <t xml:space="preserve">Инструкция по заполнению файла </t>
  </si>
  <si>
    <t>Ячейки, помеченные желтым цветом, заполняются вручную.</t>
  </si>
  <si>
    <t>Ячейки, помеченные зеленым цветом, содержат формулы и ссылки на другие вкладки.</t>
  </si>
  <si>
    <t>При необходимости можно добавить строки (например, в статье "Прочие затраты"), внести соответствующие поправки в формулу, которая считает итоговую сумму, для корректного отображения результатов.</t>
  </si>
  <si>
    <t>На вкладках, соответствующих статьям затрат, указано, какие обосновывающие документы необходимо представить для подтверждения, если данная статья затрат включается в необходимую валовую выручку.</t>
  </si>
  <si>
    <t>Допускается добавлять примечания справа от расчетных таблиц с пояснением по данным, вносимым в строку.</t>
  </si>
  <si>
    <t>Полное наименование</t>
  </si>
  <si>
    <t>Сокращенное наименование</t>
  </si>
  <si>
    <t>ИНН</t>
  </si>
  <si>
    <t>КПП</t>
  </si>
  <si>
    <t>Территория осуществления вида деятельности (муниципальное образование Челябинской области)</t>
  </si>
  <si>
    <t>Должность руководителя</t>
  </si>
  <si>
    <t>Ф.И.О. руководителя</t>
  </si>
  <si>
    <t>Адрес организации (юридический, почтовый)</t>
  </si>
  <si>
    <t>Адрес электронной почты организации</t>
  </si>
  <si>
    <t>Контактный телефон</t>
  </si>
  <si>
    <t>Паспорт организации, оказывающей услуги по поставке твердого топлива населению Челябинской области</t>
  </si>
  <si>
    <t>Марка поставляемого угля</t>
  </si>
  <si>
    <t>Затраты по переработке, хранению, погрузке твердого топлива</t>
  </si>
  <si>
    <t>Расчет затрат на транспортировку твердого топлива</t>
  </si>
  <si>
    <t>Наименование организации-транспортировщика</t>
  </si>
  <si>
    <t>Масса транспортируемого топлива, тонн</t>
  </si>
  <si>
    <t>Цена транспортировки, руб./тонну</t>
  </si>
  <si>
    <t>копии договоров на услуги транспортирования, выполняемые сторонними организациями,</t>
  </si>
  <si>
    <t>документы, подтверждающие фактическую оплату услуг транспортирования.</t>
  </si>
  <si>
    <t>В случае транспортирования твердого топлива собственными силами Организации, затраты на заработную плату, ГСМ, амортизацию, ремонт, спецодежду и прочее необходимо указать в соответствующих разделах в составе общих затрат с приложением обосновывающих документов по каждому разделу.</t>
  </si>
  <si>
    <t xml:space="preserve"> 3.1</t>
  </si>
  <si>
    <t xml:space="preserve"> 3.2</t>
  </si>
  <si>
    <t xml:space="preserve"> 3.4</t>
  </si>
  <si>
    <t xml:space="preserve"> 3.5</t>
  </si>
  <si>
    <t xml:space="preserve"> 3.6</t>
  </si>
  <si>
    <t xml:space="preserve"> 3.7</t>
  </si>
  <si>
    <t xml:space="preserve"> 3.8</t>
  </si>
  <si>
    <t xml:space="preserve"> 3.9</t>
  </si>
  <si>
    <t xml:space="preserve"> 3.10</t>
  </si>
  <si>
    <t>копии документов, подтверждающих плату за закупку твердого топлива (договора, первичная бухгалтерская документация),</t>
  </si>
  <si>
    <t>Стоимость услуг по транспортировке твердого топлива (вкладка 2.1 Транспортировка)</t>
  </si>
  <si>
    <t>Вид перевозок (ж/д, автомобильный транспорт и др.)</t>
  </si>
  <si>
    <t>Закупка (заготовка) твердого топлива</t>
  </si>
  <si>
    <t>Оплата труда основного производственного  персонала (вкладка 2.2 ФОТ ОПР)</t>
  </si>
  <si>
    <t>ИТОГО расходы (сумма пунктов 1-4)</t>
  </si>
  <si>
    <t>Цена реализации топлива (п. 5 / п. 6)</t>
  </si>
  <si>
    <t xml:space="preserve"> 3.3</t>
  </si>
  <si>
    <t>Расчет цены единицы топлива, реализуемого населению (уголь)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</si>
</sst>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" fontId="4" fillId="0" borderId="0" xfId="0" applyNumberFormat="1" applyFont="1"/>
    <xf numFmtId="0" fontId="4" fillId="0" borderId="1" xfId="0" applyFont="1" applyBorder="1"/>
    <xf numFmtId="0" fontId="4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4" fillId="3" borderId="1" xfId="0" applyFont="1" applyFill="1" applyBorder="1"/>
    <xf numFmtId="0" fontId="4" fillId="2" borderId="1" xfId="0" applyFont="1" applyFill="1" applyBorder="1"/>
    <xf numFmtId="0" fontId="12" fillId="0" borderId="0" xfId="0" applyFont="1"/>
    <xf numFmtId="0" fontId="11" fillId="0" borderId="0" xfId="0" applyFont="1"/>
    <xf numFmtId="0" fontId="11" fillId="0" borderId="1" xfId="0" applyFont="1" applyBorder="1" applyAlignment="1">
      <alignment wrapText="1"/>
    </xf>
    <xf numFmtId="0" fontId="11" fillId="3" borderId="1" xfId="0" applyFont="1" applyFill="1" applyBorder="1"/>
    <xf numFmtId="0" fontId="2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1" xfId="0" applyFont="1" applyBorder="1"/>
    <xf numFmtId="0" fontId="4" fillId="0" borderId="0" xfId="0" applyFont="1" applyFill="1"/>
    <xf numFmtId="0" fontId="1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defaultRowHeight="15" x14ac:dyDescent="0.25"/>
  <cols>
    <col min="1" max="16384" width="9.140625" style="8"/>
  </cols>
  <sheetData>
    <row r="1" spans="1:2" ht="18.75" x14ac:dyDescent="0.3">
      <c r="A1" s="53" t="s">
        <v>171</v>
      </c>
    </row>
    <row r="2" spans="1:2" x14ac:dyDescent="0.25">
      <c r="A2" s="51"/>
      <c r="B2" s="8" t="s">
        <v>172</v>
      </c>
    </row>
    <row r="3" spans="1:2" x14ac:dyDescent="0.25">
      <c r="A3" s="52"/>
      <c r="B3" s="8" t="s">
        <v>173</v>
      </c>
    </row>
    <row r="4" spans="1:2" x14ac:dyDescent="0.25">
      <c r="B4" s="8" t="s">
        <v>174</v>
      </c>
    </row>
    <row r="5" spans="1:2" x14ac:dyDescent="0.25">
      <c r="B5" s="8" t="s">
        <v>175</v>
      </c>
    </row>
    <row r="6" spans="1:2" x14ac:dyDescent="0.25">
      <c r="B6" s="8" t="s">
        <v>176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B11" sqref="B11"/>
    </sheetView>
  </sheetViews>
  <sheetFormatPr defaultRowHeight="15" x14ac:dyDescent="0.25"/>
  <cols>
    <col min="1" max="1" width="9.140625" style="8"/>
    <col min="2" max="2" width="27.85546875" style="8" customWidth="1"/>
    <col min="3" max="3" width="9.140625" style="8"/>
    <col min="4" max="4" width="15.42578125" style="8" customWidth="1"/>
    <col min="5" max="5" width="14.85546875" style="8" customWidth="1"/>
    <col min="6" max="16384" width="9.140625" style="8"/>
  </cols>
  <sheetData>
    <row r="1" spans="1:5" ht="37.5" customHeight="1" x14ac:dyDescent="0.25">
      <c r="A1" s="82" t="s">
        <v>89</v>
      </c>
      <c r="B1" s="83"/>
      <c r="C1" s="83"/>
      <c r="D1" s="83"/>
      <c r="E1" s="83"/>
    </row>
    <row r="3" spans="1:5" ht="22.5" x14ac:dyDescent="0.25">
      <c r="A3" s="4" t="s">
        <v>11</v>
      </c>
      <c r="B3" s="4" t="s">
        <v>83</v>
      </c>
      <c r="C3" s="4" t="s">
        <v>4</v>
      </c>
      <c r="D3" s="4" t="s">
        <v>49</v>
      </c>
      <c r="E3" s="4" t="s">
        <v>50</v>
      </c>
    </row>
    <row r="4" spans="1:5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</row>
    <row r="5" spans="1:5" x14ac:dyDescent="0.25">
      <c r="A5" s="4">
        <v>1</v>
      </c>
      <c r="B5" s="5" t="s">
        <v>90</v>
      </c>
      <c r="C5" s="4" t="s">
        <v>7</v>
      </c>
      <c r="D5" s="17"/>
      <c r="E5" s="17"/>
    </row>
    <row r="6" spans="1:5" x14ac:dyDescent="0.25">
      <c r="A6" s="4">
        <v>2</v>
      </c>
      <c r="B6" s="5" t="s">
        <v>91</v>
      </c>
      <c r="C6" s="4" t="s">
        <v>7</v>
      </c>
      <c r="D6" s="17"/>
      <c r="E6" s="17"/>
    </row>
    <row r="7" spans="1:5" x14ac:dyDescent="0.25">
      <c r="A7" s="4">
        <v>3</v>
      </c>
      <c r="B7" s="5" t="s">
        <v>92</v>
      </c>
      <c r="C7" s="4" t="s">
        <v>7</v>
      </c>
      <c r="D7" s="17"/>
      <c r="E7" s="17"/>
    </row>
    <row r="8" spans="1:5" x14ac:dyDescent="0.25">
      <c r="A8" s="4">
        <v>4</v>
      </c>
      <c r="B8" s="5" t="s">
        <v>84</v>
      </c>
      <c r="C8" s="4" t="s">
        <v>7</v>
      </c>
      <c r="D8" s="17"/>
      <c r="E8" s="17"/>
    </row>
    <row r="9" spans="1:5" x14ac:dyDescent="0.25">
      <c r="A9" s="4">
        <v>5</v>
      </c>
      <c r="B9" s="5" t="s">
        <v>93</v>
      </c>
      <c r="C9" s="4" t="s">
        <v>7</v>
      </c>
      <c r="D9" s="17"/>
      <c r="E9" s="17"/>
    </row>
    <row r="10" spans="1:5" x14ac:dyDescent="0.25">
      <c r="A10" s="4">
        <v>6</v>
      </c>
      <c r="B10" s="5" t="s">
        <v>94</v>
      </c>
      <c r="C10" s="4" t="s">
        <v>7</v>
      </c>
      <c r="D10" s="17"/>
      <c r="E10" s="17"/>
    </row>
    <row r="11" spans="1:5" ht="15.75" thickBot="1" x14ac:dyDescent="0.3">
      <c r="A11" s="4">
        <v>7</v>
      </c>
      <c r="B11" s="5" t="s">
        <v>85</v>
      </c>
      <c r="C11" s="4" t="s">
        <v>7</v>
      </c>
      <c r="D11" s="22"/>
      <c r="E11" s="22"/>
    </row>
    <row r="12" spans="1:5" ht="15.75" thickBot="1" x14ac:dyDescent="0.3">
      <c r="A12" s="4"/>
      <c r="B12" s="5" t="s">
        <v>21</v>
      </c>
      <c r="C12" s="10" t="s">
        <v>7</v>
      </c>
      <c r="D12" s="20">
        <f>SUM(D5:D11)</f>
        <v>0</v>
      </c>
      <c r="E12" s="20">
        <f>SUM(E5:E11)</f>
        <v>0</v>
      </c>
    </row>
    <row r="14" spans="1:5" x14ac:dyDescent="0.25">
      <c r="B14" s="8" t="s">
        <v>23</v>
      </c>
    </row>
    <row r="15" spans="1:5" x14ac:dyDescent="0.25">
      <c r="A15" s="8" t="s">
        <v>52</v>
      </c>
      <c r="B15" s="50" t="s">
        <v>86</v>
      </c>
    </row>
    <row r="16" spans="1:5" x14ac:dyDescent="0.25">
      <c r="A16" s="8" t="s">
        <v>54</v>
      </c>
      <c r="B16" s="50" t="s">
        <v>87</v>
      </c>
    </row>
    <row r="17" spans="1:2" x14ac:dyDescent="0.25">
      <c r="A17" s="8" t="s">
        <v>56</v>
      </c>
      <c r="B17" s="8" t="s">
        <v>88</v>
      </c>
    </row>
    <row r="18" spans="1:2" x14ac:dyDescent="0.25">
      <c r="A18" s="8" t="s">
        <v>68</v>
      </c>
      <c r="B18" s="8" t="s">
        <v>75</v>
      </c>
    </row>
  </sheetData>
  <mergeCells count="1">
    <mergeCell ref="A1:E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10" sqref="A10"/>
    </sheetView>
  </sheetViews>
  <sheetFormatPr defaultRowHeight="15" x14ac:dyDescent="0.25"/>
  <cols>
    <col min="1" max="1" width="9.140625" style="8"/>
    <col min="2" max="2" width="27.85546875" style="8" customWidth="1"/>
    <col min="3" max="3" width="9.140625" style="8"/>
    <col min="4" max="4" width="15.42578125" style="8" customWidth="1"/>
    <col min="5" max="5" width="14.85546875" style="8" customWidth="1"/>
    <col min="6" max="16384" width="9.140625" style="8"/>
  </cols>
  <sheetData>
    <row r="1" spans="1:5" ht="41.25" customHeight="1" x14ac:dyDescent="0.25">
      <c r="A1" s="82" t="s">
        <v>102</v>
      </c>
      <c r="B1" s="83"/>
      <c r="C1" s="83"/>
      <c r="D1" s="83"/>
      <c r="E1" s="83"/>
    </row>
    <row r="3" spans="1:5" ht="22.5" x14ac:dyDescent="0.25">
      <c r="A3" s="4" t="s">
        <v>11</v>
      </c>
      <c r="B3" s="4" t="s">
        <v>83</v>
      </c>
      <c r="C3" s="4" t="s">
        <v>4</v>
      </c>
      <c r="D3" s="4" t="s">
        <v>49</v>
      </c>
      <c r="E3" s="4" t="s">
        <v>50</v>
      </c>
    </row>
    <row r="4" spans="1:5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</row>
    <row r="5" spans="1:5" x14ac:dyDescent="0.25">
      <c r="A5" s="4">
        <v>1</v>
      </c>
      <c r="B5" s="5" t="s">
        <v>95</v>
      </c>
      <c r="C5" s="4" t="s">
        <v>7</v>
      </c>
      <c r="D5" s="17"/>
      <c r="E5" s="17"/>
    </row>
    <row r="6" spans="1:5" x14ac:dyDescent="0.25">
      <c r="A6" s="4">
        <v>2</v>
      </c>
      <c r="B6" s="5" t="s">
        <v>103</v>
      </c>
      <c r="C6" s="4" t="s">
        <v>7</v>
      </c>
      <c r="D6" s="17"/>
      <c r="E6" s="17"/>
    </row>
    <row r="7" spans="1:5" x14ac:dyDescent="0.25">
      <c r="A7" s="4">
        <v>3</v>
      </c>
      <c r="B7" s="5" t="s">
        <v>96</v>
      </c>
      <c r="C7" s="4" t="s">
        <v>7</v>
      </c>
      <c r="D7" s="17"/>
      <c r="E7" s="17"/>
    </row>
    <row r="8" spans="1:5" ht="33.75" x14ac:dyDescent="0.25">
      <c r="A8" s="4">
        <v>4</v>
      </c>
      <c r="B8" s="5" t="s">
        <v>97</v>
      </c>
      <c r="C8" s="4" t="s">
        <v>7</v>
      </c>
      <c r="D8" s="17"/>
      <c r="E8" s="17"/>
    </row>
    <row r="9" spans="1:5" ht="15.75" thickBot="1" x14ac:dyDescent="0.3">
      <c r="A9" s="14">
        <v>5</v>
      </c>
      <c r="B9" s="5" t="s">
        <v>98</v>
      </c>
      <c r="C9" s="4" t="s">
        <v>7</v>
      </c>
      <c r="D9" s="22"/>
      <c r="E9" s="22"/>
    </row>
    <row r="10" spans="1:5" ht="15.75" thickBot="1" x14ac:dyDescent="0.3">
      <c r="A10" s="4"/>
      <c r="B10" s="5" t="s">
        <v>21</v>
      </c>
      <c r="C10" s="10" t="s">
        <v>7</v>
      </c>
      <c r="D10" s="20">
        <f>SUM(D5:D9)</f>
        <v>0</v>
      </c>
      <c r="E10" s="20">
        <f>SUM(E5:E9)</f>
        <v>0</v>
      </c>
    </row>
    <row r="12" spans="1:5" x14ac:dyDescent="0.25">
      <c r="B12" s="8" t="s">
        <v>23</v>
      </c>
    </row>
    <row r="13" spans="1:5" x14ac:dyDescent="0.25">
      <c r="A13" s="8" t="s">
        <v>52</v>
      </c>
      <c r="B13" s="8" t="s">
        <v>99</v>
      </c>
    </row>
    <row r="14" spans="1:5" x14ac:dyDescent="0.25">
      <c r="A14" s="8" t="s">
        <v>54</v>
      </c>
      <c r="B14" s="8" t="s">
        <v>100</v>
      </c>
    </row>
    <row r="15" spans="1:5" x14ac:dyDescent="0.25">
      <c r="A15" s="8" t="s">
        <v>56</v>
      </c>
      <c r="B15" s="8" t="s">
        <v>101</v>
      </c>
    </row>
  </sheetData>
  <mergeCells count="1">
    <mergeCell ref="A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D16" sqref="D16"/>
    </sheetView>
  </sheetViews>
  <sheetFormatPr defaultRowHeight="15" x14ac:dyDescent="0.25"/>
  <cols>
    <col min="1" max="1" width="9.140625" style="8"/>
    <col min="2" max="2" width="27.85546875" style="8" customWidth="1"/>
    <col min="3" max="3" width="9.140625" style="8"/>
    <col min="4" max="4" width="15.42578125" style="8" customWidth="1"/>
    <col min="5" max="5" width="14.85546875" style="8" customWidth="1"/>
    <col min="6" max="16384" width="9.140625" style="8"/>
  </cols>
  <sheetData>
    <row r="1" spans="1:5" ht="45" customHeight="1" x14ac:dyDescent="0.25">
      <c r="A1" s="78" t="s">
        <v>116</v>
      </c>
      <c r="B1" s="84"/>
      <c r="C1" s="84"/>
      <c r="D1" s="84"/>
      <c r="E1" s="84"/>
    </row>
    <row r="3" spans="1:5" ht="22.5" x14ac:dyDescent="0.25">
      <c r="A3" s="4" t="s">
        <v>11</v>
      </c>
      <c r="B3" s="4" t="s">
        <v>83</v>
      </c>
      <c r="C3" s="4" t="s">
        <v>4</v>
      </c>
      <c r="D3" s="4" t="s">
        <v>49</v>
      </c>
      <c r="E3" s="4" t="s">
        <v>50</v>
      </c>
    </row>
    <row r="4" spans="1:5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</row>
    <row r="5" spans="1:5" ht="22.5" x14ac:dyDescent="0.25">
      <c r="A5" s="4">
        <v>1</v>
      </c>
      <c r="B5" s="5" t="s">
        <v>104</v>
      </c>
      <c r="C5" s="4" t="s">
        <v>7</v>
      </c>
      <c r="D5" s="17"/>
      <c r="E5" s="17"/>
    </row>
    <row r="6" spans="1:5" x14ac:dyDescent="0.25">
      <c r="A6" s="26"/>
      <c r="B6" s="25" t="s">
        <v>105</v>
      </c>
      <c r="C6" s="26" t="s">
        <v>106</v>
      </c>
      <c r="D6" s="27"/>
      <c r="E6" s="27"/>
    </row>
    <row r="7" spans="1:5" ht="22.5" x14ac:dyDescent="0.25">
      <c r="A7" s="26"/>
      <c r="B7" s="25" t="s">
        <v>107</v>
      </c>
      <c r="C7" s="26" t="s">
        <v>108</v>
      </c>
      <c r="D7" s="27"/>
      <c r="E7" s="27"/>
    </row>
    <row r="8" spans="1:5" ht="22.5" x14ac:dyDescent="0.25">
      <c r="A8" s="4">
        <v>2</v>
      </c>
      <c r="B8" s="5" t="s">
        <v>109</v>
      </c>
      <c r="C8" s="4" t="s">
        <v>7</v>
      </c>
      <c r="D8" s="17"/>
      <c r="E8" s="17"/>
    </row>
    <row r="9" spans="1:5" x14ac:dyDescent="0.25">
      <c r="A9" s="4">
        <v>3</v>
      </c>
      <c r="B9" s="5" t="s">
        <v>110</v>
      </c>
      <c r="C9" s="4" t="s">
        <v>7</v>
      </c>
      <c r="D9" s="17"/>
      <c r="E9" s="17"/>
    </row>
    <row r="10" spans="1:5" x14ac:dyDescent="0.25">
      <c r="A10" s="4">
        <v>4</v>
      </c>
      <c r="B10" s="5" t="s">
        <v>111</v>
      </c>
      <c r="C10" s="4" t="s">
        <v>7</v>
      </c>
      <c r="D10" s="17"/>
      <c r="E10" s="17"/>
    </row>
    <row r="11" spans="1:5" x14ac:dyDescent="0.25">
      <c r="A11" s="4">
        <v>5</v>
      </c>
      <c r="B11" s="9" t="s">
        <v>94</v>
      </c>
      <c r="C11" s="4" t="s">
        <v>7</v>
      </c>
      <c r="D11" s="17"/>
      <c r="E11" s="17"/>
    </row>
    <row r="12" spans="1:5" x14ac:dyDescent="0.25">
      <c r="A12" s="4">
        <v>6</v>
      </c>
      <c r="B12" s="9" t="s">
        <v>112</v>
      </c>
      <c r="C12" s="4" t="s">
        <v>7</v>
      </c>
      <c r="D12" s="17"/>
      <c r="E12" s="17"/>
    </row>
    <row r="13" spans="1:5" ht="22.5" x14ac:dyDescent="0.25">
      <c r="A13" s="4">
        <v>7</v>
      </c>
      <c r="B13" s="9" t="s">
        <v>113</v>
      </c>
      <c r="C13" s="4"/>
      <c r="D13" s="17"/>
      <c r="E13" s="17"/>
    </row>
    <row r="14" spans="1:5" ht="15.75" thickBot="1" x14ac:dyDescent="0.3">
      <c r="A14" s="4">
        <v>8</v>
      </c>
      <c r="B14" s="5" t="s">
        <v>114</v>
      </c>
      <c r="C14" s="4" t="s">
        <v>7</v>
      </c>
      <c r="D14" s="22"/>
      <c r="E14" s="22"/>
    </row>
    <row r="15" spans="1:5" ht="15.75" thickBot="1" x14ac:dyDescent="0.3">
      <c r="A15" s="4"/>
      <c r="B15" s="5" t="s">
        <v>21</v>
      </c>
      <c r="C15" s="10" t="s">
        <v>7</v>
      </c>
      <c r="D15" s="20">
        <f>D5+D8+D9+D10+D11+D12+D13+D14</f>
        <v>0</v>
      </c>
      <c r="E15" s="20">
        <f>E5+E8+E9+E10+E11+E12+E13+E14</f>
        <v>0</v>
      </c>
    </row>
    <row r="16" spans="1:5" x14ac:dyDescent="0.25">
      <c r="A16" s="15"/>
    </row>
    <row r="17" spans="1:2" x14ac:dyDescent="0.25">
      <c r="A17" s="15"/>
    </row>
    <row r="18" spans="1:2" x14ac:dyDescent="0.25">
      <c r="B18" s="15"/>
    </row>
    <row r="19" spans="1:2" x14ac:dyDescent="0.25">
      <c r="B19" s="8" t="s">
        <v>23</v>
      </c>
    </row>
    <row r="20" spans="1:2" x14ac:dyDescent="0.25">
      <c r="A20" s="8" t="s">
        <v>52</v>
      </c>
      <c r="B20" s="50" t="s">
        <v>117</v>
      </c>
    </row>
    <row r="21" spans="1:2" x14ac:dyDescent="0.25">
      <c r="A21" s="8" t="s">
        <v>54</v>
      </c>
      <c r="B21" s="8" t="s">
        <v>27</v>
      </c>
    </row>
    <row r="22" spans="1:2" x14ac:dyDescent="0.25">
      <c r="A22" s="8" t="s">
        <v>56</v>
      </c>
      <c r="B22" s="50" t="s">
        <v>118</v>
      </c>
    </row>
    <row r="23" spans="1:2" x14ac:dyDescent="0.25">
      <c r="A23" s="8" t="s">
        <v>68</v>
      </c>
      <c r="B23" s="8" t="s">
        <v>115</v>
      </c>
    </row>
    <row r="24" spans="1:2" x14ac:dyDescent="0.25">
      <c r="A24" s="8" t="s">
        <v>70</v>
      </c>
      <c r="B24" s="8" t="s">
        <v>75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3"/>
  <sheetViews>
    <sheetView workbookViewId="0">
      <selection activeCell="B14" sqref="B14"/>
    </sheetView>
  </sheetViews>
  <sheetFormatPr defaultRowHeight="15.75" x14ac:dyDescent="0.25"/>
  <cols>
    <col min="1" max="1" width="9.140625" style="54"/>
    <col min="2" max="2" width="54.5703125" style="54" customWidth="1"/>
    <col min="3" max="3" width="46.140625" style="54" customWidth="1"/>
    <col min="4" max="16384" width="9.140625" style="54"/>
  </cols>
  <sheetData>
    <row r="1" spans="2:3" ht="29.25" customHeight="1" x14ac:dyDescent="0.25">
      <c r="B1" s="63" t="s">
        <v>187</v>
      </c>
      <c r="C1" s="63"/>
    </row>
    <row r="3" spans="2:3" x14ac:dyDescent="0.25">
      <c r="B3" s="55" t="s">
        <v>177</v>
      </c>
      <c r="C3" s="56"/>
    </row>
    <row r="4" spans="2:3" x14ac:dyDescent="0.25">
      <c r="B4" s="55" t="s">
        <v>178</v>
      </c>
      <c r="C4" s="56"/>
    </row>
    <row r="5" spans="2:3" x14ac:dyDescent="0.25">
      <c r="B5" s="55" t="s">
        <v>179</v>
      </c>
      <c r="C5" s="56"/>
    </row>
    <row r="6" spans="2:3" x14ac:dyDescent="0.25">
      <c r="B6" s="55" t="s">
        <v>180</v>
      </c>
      <c r="C6" s="56"/>
    </row>
    <row r="7" spans="2:3" ht="31.5" x14ac:dyDescent="0.25">
      <c r="B7" s="55" t="s">
        <v>181</v>
      </c>
      <c r="C7" s="56"/>
    </row>
    <row r="8" spans="2:3" x14ac:dyDescent="0.25">
      <c r="B8" s="55" t="s">
        <v>182</v>
      </c>
      <c r="C8" s="56"/>
    </row>
    <row r="9" spans="2:3" x14ac:dyDescent="0.25">
      <c r="B9" s="55" t="s">
        <v>183</v>
      </c>
      <c r="C9" s="56"/>
    </row>
    <row r="10" spans="2:3" x14ac:dyDescent="0.25">
      <c r="B10" s="55" t="s">
        <v>184</v>
      </c>
      <c r="C10" s="56"/>
    </row>
    <row r="11" spans="2:3" x14ac:dyDescent="0.25">
      <c r="B11" s="55" t="s">
        <v>185</v>
      </c>
      <c r="C11" s="56"/>
    </row>
    <row r="12" spans="2:3" x14ac:dyDescent="0.25">
      <c r="B12" s="55" t="s">
        <v>186</v>
      </c>
      <c r="C12" s="56"/>
    </row>
    <row r="13" spans="2:3" x14ac:dyDescent="0.25">
      <c r="B13" s="85" t="s">
        <v>188</v>
      </c>
      <c r="C13" s="56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tabSelected="1" workbookViewId="0">
      <selection activeCell="B3" sqref="B3:B4"/>
    </sheetView>
  </sheetViews>
  <sheetFormatPr defaultRowHeight="15" x14ac:dyDescent="0.25"/>
  <cols>
    <col min="3" max="3" width="28.85546875" customWidth="1"/>
    <col min="4" max="4" width="11.42578125" customWidth="1"/>
    <col min="5" max="5" width="14.85546875" customWidth="1"/>
    <col min="6" max="6" width="16.140625" customWidth="1"/>
    <col min="7" max="7" width="22.42578125" customWidth="1"/>
  </cols>
  <sheetData>
    <row r="2" spans="2:6" ht="32.25" customHeight="1" x14ac:dyDescent="0.25">
      <c r="B2" s="68" t="s">
        <v>214</v>
      </c>
      <c r="C2" s="68"/>
      <c r="D2" s="68"/>
      <c r="E2" s="68"/>
      <c r="F2" s="68"/>
    </row>
    <row r="3" spans="2:6" x14ac:dyDescent="0.25">
      <c r="B3" s="69" t="s">
        <v>0</v>
      </c>
      <c r="C3" s="69" t="s">
        <v>1</v>
      </c>
      <c r="D3" s="69" t="s">
        <v>4</v>
      </c>
      <c r="E3" s="69" t="s">
        <v>5</v>
      </c>
      <c r="F3" s="69"/>
    </row>
    <row r="4" spans="2:6" ht="45" x14ac:dyDescent="0.25">
      <c r="B4" s="69"/>
      <c r="C4" s="69"/>
      <c r="D4" s="69"/>
      <c r="E4" s="60" t="s">
        <v>2</v>
      </c>
      <c r="F4" s="60" t="s">
        <v>3</v>
      </c>
    </row>
    <row r="5" spans="2:6" ht="21.75" customHeight="1" x14ac:dyDescent="0.25">
      <c r="B5" s="6" t="s">
        <v>52</v>
      </c>
      <c r="C5" s="7" t="s">
        <v>209</v>
      </c>
      <c r="D5" s="6" t="s">
        <v>7</v>
      </c>
      <c r="E5" s="46"/>
      <c r="F5" s="46"/>
    </row>
    <row r="6" spans="2:6" s="2" customFormat="1" ht="33.75" x14ac:dyDescent="0.25">
      <c r="B6" s="6" t="s">
        <v>54</v>
      </c>
      <c r="C6" s="7" t="s">
        <v>207</v>
      </c>
      <c r="D6" s="6" t="s">
        <v>7</v>
      </c>
      <c r="E6" s="47">
        <f>'2.1 Транспортировка'!H8</f>
        <v>0</v>
      </c>
      <c r="F6" s="47">
        <f>'2.1 Транспортировка'!I8</f>
        <v>0</v>
      </c>
    </row>
    <row r="7" spans="2:6" ht="22.5" x14ac:dyDescent="0.25">
      <c r="B7" s="6" t="s">
        <v>56</v>
      </c>
      <c r="C7" s="7" t="s">
        <v>189</v>
      </c>
      <c r="D7" s="6" t="s">
        <v>7</v>
      </c>
      <c r="E7" s="47">
        <f>E8+E9+E10+E11+E12+E13+E14+E15+E16+E17</f>
        <v>0</v>
      </c>
      <c r="F7" s="47">
        <f>F8+F9+F10+F11+F12+F13+F14+F15+F16+F17</f>
        <v>0</v>
      </c>
    </row>
    <row r="8" spans="2:6" ht="33.75" x14ac:dyDescent="0.25">
      <c r="B8" s="6" t="s">
        <v>197</v>
      </c>
      <c r="C8" s="7" t="s">
        <v>210</v>
      </c>
      <c r="D8" s="6" t="s">
        <v>7</v>
      </c>
      <c r="E8" s="47">
        <f>'2.2 ФОТ ОПР'!J7</f>
        <v>0</v>
      </c>
      <c r="F8" s="47">
        <f>'2.2 ФОТ ОПР'!J15</f>
        <v>0</v>
      </c>
    </row>
    <row r="9" spans="2:6" ht="33.75" x14ac:dyDescent="0.25">
      <c r="B9" s="6" t="s">
        <v>198</v>
      </c>
      <c r="C9" s="7" t="s">
        <v>41</v>
      </c>
      <c r="D9" s="6" t="s">
        <v>7</v>
      </c>
      <c r="E9" s="46"/>
      <c r="F9" s="46"/>
    </row>
    <row r="10" spans="2:6" ht="22.5" customHeight="1" x14ac:dyDescent="0.25">
      <c r="B10" s="6" t="s">
        <v>213</v>
      </c>
      <c r="C10" s="7" t="s">
        <v>164</v>
      </c>
      <c r="D10" s="6" t="s">
        <v>7</v>
      </c>
      <c r="E10" s="47">
        <f>'2.3 ГСМ'!L9+'2.3 ГСМ'!H30</f>
        <v>0</v>
      </c>
      <c r="F10" s="47">
        <f>'2.3 ГСМ'!L20+'2.3 ГСМ'!H39</f>
        <v>0</v>
      </c>
    </row>
    <row r="11" spans="2:6" ht="22.5" x14ac:dyDescent="0.25">
      <c r="B11" s="6" t="s">
        <v>199</v>
      </c>
      <c r="C11" s="7" t="s">
        <v>165</v>
      </c>
      <c r="D11" s="6" t="s">
        <v>7</v>
      </c>
      <c r="E11" s="47">
        <f>'2.4 Аморт'!I9</f>
        <v>0</v>
      </c>
      <c r="F11" s="47">
        <f>'2.4 Аморт'!J9</f>
        <v>0</v>
      </c>
    </row>
    <row r="12" spans="2:6" ht="22.5" x14ac:dyDescent="0.25">
      <c r="B12" s="6" t="s">
        <v>200</v>
      </c>
      <c r="C12" s="7" t="s">
        <v>166</v>
      </c>
      <c r="D12" s="6" t="s">
        <v>7</v>
      </c>
      <c r="E12" s="47">
        <f>'2.5 Ремонт'!H8</f>
        <v>0</v>
      </c>
      <c r="F12" s="47">
        <f>'2.5 Ремонт'!I8</f>
        <v>0</v>
      </c>
    </row>
    <row r="13" spans="2:6" ht="22.5" x14ac:dyDescent="0.25">
      <c r="B13" s="6" t="s">
        <v>201</v>
      </c>
      <c r="C13" s="7" t="s">
        <v>167</v>
      </c>
      <c r="D13" s="6" t="s">
        <v>7</v>
      </c>
      <c r="E13" s="47">
        <f>'2.6 Спецодежда и др.'!H10</f>
        <v>0</v>
      </c>
      <c r="F13" s="47">
        <f>'2.6 Спецодежда и др.'!I10</f>
        <v>0</v>
      </c>
    </row>
    <row r="14" spans="2:6" ht="22.5" x14ac:dyDescent="0.25">
      <c r="B14" s="6" t="s">
        <v>202</v>
      </c>
      <c r="C14" s="7" t="s">
        <v>168</v>
      </c>
      <c r="D14" s="6" t="s">
        <v>7</v>
      </c>
      <c r="E14" s="47">
        <f>'2.7 Прочие прямые'!D12</f>
        <v>0</v>
      </c>
      <c r="F14" s="47">
        <f>'2.7 Прочие прямые'!E12</f>
        <v>0</v>
      </c>
    </row>
    <row r="15" spans="2:6" s="2" customFormat="1" ht="22.5" x14ac:dyDescent="0.25">
      <c r="B15" s="6" t="s">
        <v>203</v>
      </c>
      <c r="C15" s="7" t="s">
        <v>169</v>
      </c>
      <c r="D15" s="6" t="s">
        <v>7</v>
      </c>
      <c r="E15" s="47">
        <f>'2.8 Налоги и сборы'!D10</f>
        <v>0</v>
      </c>
      <c r="F15" s="47">
        <f>'2.8 Налоги и сборы'!E10</f>
        <v>0</v>
      </c>
    </row>
    <row r="16" spans="2:6" s="2" customFormat="1" ht="22.5" x14ac:dyDescent="0.25">
      <c r="B16" s="6" t="s">
        <v>204</v>
      </c>
      <c r="C16" s="7" t="s">
        <v>170</v>
      </c>
      <c r="D16" s="6" t="s">
        <v>7</v>
      </c>
      <c r="E16" s="47">
        <f>'2.9 АУП'!D15</f>
        <v>0</v>
      </c>
      <c r="F16" s="47">
        <f>'2.9 АУП'!E15</f>
        <v>0</v>
      </c>
    </row>
    <row r="17" spans="1:6" x14ac:dyDescent="0.25">
      <c r="B17" s="6" t="s">
        <v>205</v>
      </c>
      <c r="C17" s="7" t="s">
        <v>157</v>
      </c>
      <c r="D17" s="6" t="s">
        <v>7</v>
      </c>
      <c r="E17" s="46"/>
      <c r="F17" s="46"/>
    </row>
    <row r="18" spans="1:6" ht="20.25" customHeight="1" x14ac:dyDescent="0.25">
      <c r="B18" s="64" t="s">
        <v>68</v>
      </c>
      <c r="C18" s="66" t="s">
        <v>6</v>
      </c>
      <c r="D18" s="6" t="s">
        <v>7</v>
      </c>
      <c r="E18" s="46"/>
      <c r="F18" s="46"/>
    </row>
    <row r="19" spans="1:6" ht="18" customHeight="1" x14ac:dyDescent="0.25">
      <c r="B19" s="65"/>
      <c r="C19" s="67"/>
      <c r="D19" s="6" t="s">
        <v>8</v>
      </c>
      <c r="E19" s="47">
        <f>IF(E20=0,0,ROUND(E18*100/E20,1))</f>
        <v>0</v>
      </c>
      <c r="F19" s="47">
        <f>IF(F20=0,0,ROUND(F18*100/F20,1))</f>
        <v>0</v>
      </c>
    </row>
    <row r="20" spans="1:6" x14ac:dyDescent="0.25">
      <c r="B20" s="6" t="s">
        <v>70</v>
      </c>
      <c r="C20" s="7" t="s">
        <v>211</v>
      </c>
      <c r="D20" s="6" t="s">
        <v>7</v>
      </c>
      <c r="E20" s="47">
        <f>E5+E6+E7+E18</f>
        <v>0</v>
      </c>
      <c r="F20" s="47">
        <f>F5+F6+F7+F18</f>
        <v>0</v>
      </c>
    </row>
    <row r="21" spans="1:6" x14ac:dyDescent="0.25">
      <c r="B21" s="6" t="s">
        <v>72</v>
      </c>
      <c r="C21" s="7" t="s">
        <v>38</v>
      </c>
      <c r="D21" s="6" t="s">
        <v>10</v>
      </c>
      <c r="E21" s="46"/>
      <c r="F21" s="46"/>
    </row>
    <row r="22" spans="1:6" ht="25.5" customHeight="1" x14ac:dyDescent="0.25">
      <c r="B22" s="28" t="s">
        <v>74</v>
      </c>
      <c r="C22" s="29" t="s">
        <v>212</v>
      </c>
      <c r="D22" s="28" t="s">
        <v>9</v>
      </c>
      <c r="E22" s="59">
        <f>IF(E21=0,0,ROUND(E20/E21,2))</f>
        <v>0</v>
      </c>
      <c r="F22" s="59">
        <f>IF(F21=0,0,ROUND(F20/F21,2))</f>
        <v>0</v>
      </c>
    </row>
    <row r="23" spans="1:6" x14ac:dyDescent="0.25">
      <c r="B23" s="3"/>
      <c r="C23" s="1"/>
      <c r="D23" s="1"/>
      <c r="E23" s="1"/>
      <c r="F23" s="1"/>
    </row>
    <row r="24" spans="1:6" x14ac:dyDescent="0.25">
      <c r="B24" t="s">
        <v>37</v>
      </c>
    </row>
    <row r="25" spans="1:6" x14ac:dyDescent="0.25">
      <c r="A25" s="8"/>
      <c r="B25" s="8" t="s">
        <v>23</v>
      </c>
    </row>
    <row r="26" spans="1:6" s="2" customFormat="1" x14ac:dyDescent="0.25">
      <c r="A26" s="8" t="s">
        <v>52</v>
      </c>
      <c r="B26" s="8" t="s">
        <v>206</v>
      </c>
    </row>
    <row r="27" spans="1:6" x14ac:dyDescent="0.25">
      <c r="A27" s="8" t="s">
        <v>54</v>
      </c>
      <c r="B27" s="8" t="s">
        <v>158</v>
      </c>
    </row>
    <row r="28" spans="1:6" x14ac:dyDescent="0.25">
      <c r="A28" s="8" t="s">
        <v>56</v>
      </c>
      <c r="B28" s="8" t="s">
        <v>159</v>
      </c>
    </row>
    <row r="29" spans="1:6" x14ac:dyDescent="0.25">
      <c r="A29" s="8" t="s">
        <v>68</v>
      </c>
      <c r="B29" s="8" t="s">
        <v>160</v>
      </c>
    </row>
    <row r="30" spans="1:6" x14ac:dyDescent="0.25">
      <c r="A30" s="8" t="s">
        <v>70</v>
      </c>
      <c r="B30" s="8" t="s">
        <v>162</v>
      </c>
    </row>
    <row r="31" spans="1:6" x14ac:dyDescent="0.25">
      <c r="A31" s="8" t="s">
        <v>72</v>
      </c>
      <c r="B31" s="8" t="s">
        <v>161</v>
      </c>
    </row>
  </sheetData>
  <mergeCells count="7">
    <mergeCell ref="B18:B19"/>
    <mergeCell ref="C18:C19"/>
    <mergeCell ref="B2:F2"/>
    <mergeCell ref="B3:B4"/>
    <mergeCell ref="C3:C4"/>
    <mergeCell ref="D3:D4"/>
    <mergeCell ref="E3:F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14" sqref="B14"/>
    </sheetView>
  </sheetViews>
  <sheetFormatPr defaultRowHeight="15" x14ac:dyDescent="0.25"/>
  <cols>
    <col min="1" max="1" width="9.140625" style="8"/>
    <col min="2" max="2" width="42.28515625" style="8" customWidth="1"/>
    <col min="3" max="3" width="16.42578125" style="8" customWidth="1"/>
    <col min="4" max="4" width="13.42578125" style="8" customWidth="1"/>
    <col min="5" max="5" width="13.28515625" style="8" customWidth="1"/>
    <col min="6" max="6" width="13.85546875" style="8" customWidth="1"/>
    <col min="7" max="7" width="13.42578125" style="8" customWidth="1"/>
    <col min="8" max="8" width="13.28515625" style="8" customWidth="1"/>
    <col min="9" max="9" width="15" style="8" customWidth="1"/>
    <col min="10" max="16384" width="9.140625" style="8"/>
  </cols>
  <sheetData>
    <row r="1" spans="1:10" ht="40.5" customHeight="1" x14ac:dyDescent="0.25">
      <c r="A1" s="79" t="s">
        <v>190</v>
      </c>
      <c r="B1" s="79"/>
      <c r="C1" s="79"/>
      <c r="D1" s="79"/>
      <c r="E1" s="79"/>
      <c r="F1" s="79"/>
      <c r="G1" s="79"/>
      <c r="H1" s="79"/>
      <c r="I1" s="79"/>
    </row>
    <row r="2" spans="1:10" ht="28.5" customHeight="1" x14ac:dyDescent="0.25">
      <c r="A2" s="73" t="s">
        <v>11</v>
      </c>
      <c r="B2" s="73" t="s">
        <v>191</v>
      </c>
      <c r="C2" s="80" t="s">
        <v>208</v>
      </c>
      <c r="D2" s="73" t="s">
        <v>192</v>
      </c>
      <c r="E2" s="73"/>
      <c r="F2" s="73" t="s">
        <v>193</v>
      </c>
      <c r="G2" s="73"/>
      <c r="H2" s="73" t="s">
        <v>62</v>
      </c>
      <c r="I2" s="73"/>
    </row>
    <row r="3" spans="1:10" ht="22.5" x14ac:dyDescent="0.25">
      <c r="A3" s="73"/>
      <c r="B3" s="73"/>
      <c r="C3" s="81"/>
      <c r="D3" s="61" t="s">
        <v>49</v>
      </c>
      <c r="E3" s="61" t="s">
        <v>50</v>
      </c>
      <c r="F3" s="61" t="s">
        <v>49</v>
      </c>
      <c r="G3" s="61" t="s">
        <v>50</v>
      </c>
      <c r="H3" s="61" t="s">
        <v>49</v>
      </c>
      <c r="I3" s="61" t="s">
        <v>50</v>
      </c>
    </row>
    <row r="4" spans="1:10" x14ac:dyDescent="0.25">
      <c r="A4" s="61">
        <v>1</v>
      </c>
      <c r="B4" s="61">
        <v>2</v>
      </c>
      <c r="C4" s="61">
        <v>3</v>
      </c>
      <c r="D4" s="61">
        <v>4</v>
      </c>
      <c r="E4" s="61">
        <v>5</v>
      </c>
      <c r="F4" s="61">
        <v>6</v>
      </c>
      <c r="G4" s="61">
        <v>7</v>
      </c>
      <c r="H4" s="61" t="s">
        <v>63</v>
      </c>
      <c r="I4" s="61" t="s">
        <v>64</v>
      </c>
    </row>
    <row r="5" spans="1:10" x14ac:dyDescent="0.25">
      <c r="A5" s="61">
        <v>1</v>
      </c>
      <c r="B5" s="21"/>
      <c r="C5" s="21"/>
      <c r="D5" s="17"/>
      <c r="E5" s="17"/>
      <c r="F5" s="17"/>
      <c r="G5" s="17"/>
      <c r="H5" s="18">
        <f>ROUND(D5*F5/1000,2)</f>
        <v>0</v>
      </c>
      <c r="I5" s="18">
        <f t="shared" ref="H5:I7" si="0">ROUND(E5*G5/1000,2)</f>
        <v>0</v>
      </c>
    </row>
    <row r="6" spans="1:10" x14ac:dyDescent="0.25">
      <c r="A6" s="61">
        <v>2</v>
      </c>
      <c r="B6" s="21"/>
      <c r="C6" s="21"/>
      <c r="D6" s="17"/>
      <c r="E6" s="17"/>
      <c r="F6" s="17"/>
      <c r="G6" s="17"/>
      <c r="H6" s="18">
        <f t="shared" si="0"/>
        <v>0</v>
      </c>
      <c r="I6" s="18">
        <f t="shared" si="0"/>
        <v>0</v>
      </c>
    </row>
    <row r="7" spans="1:10" ht="15.75" thickBot="1" x14ac:dyDescent="0.3">
      <c r="A7" s="61" t="s">
        <v>39</v>
      </c>
      <c r="B7" s="21"/>
      <c r="C7" s="21"/>
      <c r="D7" s="17"/>
      <c r="E7" s="17"/>
      <c r="F7" s="17"/>
      <c r="G7" s="17"/>
      <c r="H7" s="19">
        <f t="shared" si="0"/>
        <v>0</v>
      </c>
      <c r="I7" s="19">
        <f t="shared" si="0"/>
        <v>0</v>
      </c>
    </row>
    <row r="8" spans="1:10" ht="15.75" thickBot="1" x14ac:dyDescent="0.3">
      <c r="A8" s="61"/>
      <c r="B8" s="5" t="s">
        <v>21</v>
      </c>
      <c r="C8" s="5"/>
      <c r="D8" s="61"/>
      <c r="E8" s="61"/>
      <c r="F8" s="61"/>
      <c r="G8" s="62"/>
      <c r="H8" s="20">
        <f>SUM(H5:H7)</f>
        <v>0</v>
      </c>
      <c r="I8" s="20">
        <f>SUM(I5:I7)</f>
        <v>0</v>
      </c>
    </row>
    <row r="9" spans="1:10" ht="56.25" customHeight="1" x14ac:dyDescent="0.25">
      <c r="A9" s="12"/>
      <c r="B9" s="87" t="s">
        <v>196</v>
      </c>
      <c r="C9" s="87"/>
      <c r="D9" s="87"/>
      <c r="E9" s="87"/>
      <c r="F9" s="87"/>
      <c r="G9" s="87"/>
      <c r="H9" s="87"/>
      <c r="I9" s="87"/>
      <c r="J9" s="86"/>
    </row>
    <row r="10" spans="1:10" x14ac:dyDescent="0.25">
      <c r="A10" s="16"/>
      <c r="C10" s="11"/>
      <c r="D10" s="12"/>
      <c r="E10" s="12"/>
      <c r="F10" s="12"/>
      <c r="G10" s="12"/>
      <c r="H10" s="24"/>
      <c r="I10" s="24"/>
    </row>
    <row r="11" spans="1:10" x14ac:dyDescent="0.25">
      <c r="B11" s="8" t="s">
        <v>23</v>
      </c>
    </row>
    <row r="12" spans="1:10" x14ac:dyDescent="0.25">
      <c r="A12" s="8" t="s">
        <v>52</v>
      </c>
      <c r="B12" s="8" t="s">
        <v>194</v>
      </c>
    </row>
    <row r="13" spans="1:10" x14ac:dyDescent="0.25">
      <c r="A13" s="8" t="s">
        <v>54</v>
      </c>
      <c r="B13" s="8" t="s">
        <v>195</v>
      </c>
    </row>
  </sheetData>
  <mergeCells count="8">
    <mergeCell ref="B9:I9"/>
    <mergeCell ref="A1:I1"/>
    <mergeCell ref="A2:A3"/>
    <mergeCell ref="B2:B3"/>
    <mergeCell ref="C2:C3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B21" sqref="B21"/>
    </sheetView>
  </sheetViews>
  <sheetFormatPr defaultRowHeight="15" x14ac:dyDescent="0.25"/>
  <cols>
    <col min="1" max="2" width="9.140625" style="8"/>
    <col min="3" max="3" width="35.5703125" style="8" customWidth="1"/>
    <col min="4" max="4" width="10.85546875" style="8" customWidth="1"/>
    <col min="5" max="5" width="9.140625" style="8"/>
    <col min="6" max="6" width="15" style="8" customWidth="1"/>
    <col min="7" max="8" width="11.85546875" style="8" customWidth="1"/>
    <col min="9" max="9" width="15.85546875" style="8" customWidth="1"/>
    <col min="10" max="10" width="17.85546875" style="8" customWidth="1"/>
    <col min="11" max="16384" width="9.140625" style="8"/>
  </cols>
  <sheetData>
    <row r="1" spans="2:10" ht="48" customHeight="1" x14ac:dyDescent="0.25">
      <c r="B1" s="70" t="s">
        <v>35</v>
      </c>
      <c r="C1" s="70"/>
      <c r="D1" s="70"/>
      <c r="E1" s="70"/>
      <c r="F1" s="70"/>
      <c r="G1" s="70"/>
      <c r="H1" s="70"/>
      <c r="I1" s="70"/>
      <c r="J1" s="70"/>
    </row>
    <row r="2" spans="2:10" ht="45" x14ac:dyDescent="0.25"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4" t="s">
        <v>17</v>
      </c>
      <c r="I2" s="4" t="s">
        <v>18</v>
      </c>
      <c r="J2" s="4" t="s">
        <v>40</v>
      </c>
    </row>
    <row r="3" spans="2:10" x14ac:dyDescent="0.25"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 t="s">
        <v>20</v>
      </c>
    </row>
    <row r="4" spans="2:10" x14ac:dyDescent="0.25">
      <c r="B4" s="4">
        <v>1</v>
      </c>
      <c r="C4" s="5"/>
      <c r="D4" s="17"/>
      <c r="E4" s="17"/>
      <c r="F4" s="17"/>
      <c r="G4" s="17"/>
      <c r="H4" s="17"/>
      <c r="I4" s="17"/>
      <c r="J4" s="18">
        <f>D4*I4*12/1000</f>
        <v>0</v>
      </c>
    </row>
    <row r="5" spans="2:10" x14ac:dyDescent="0.25">
      <c r="B5" s="4">
        <v>2</v>
      </c>
      <c r="C5" s="5"/>
      <c r="D5" s="17"/>
      <c r="E5" s="17"/>
      <c r="F5" s="17"/>
      <c r="G5" s="17"/>
      <c r="H5" s="17"/>
      <c r="I5" s="17"/>
      <c r="J5" s="19">
        <f>D5*I5*12/1000</f>
        <v>0</v>
      </c>
    </row>
    <row r="6" spans="2:10" ht="15.75" thickBot="1" x14ac:dyDescent="0.3">
      <c r="B6" s="4" t="s">
        <v>39</v>
      </c>
      <c r="C6" s="5"/>
      <c r="D6" s="17"/>
      <c r="E6" s="17"/>
      <c r="F6" s="17"/>
      <c r="G6" s="17"/>
      <c r="H6" s="57"/>
      <c r="I6" s="57"/>
      <c r="J6" s="19">
        <f>D6*I6*12/1000</f>
        <v>0</v>
      </c>
    </row>
    <row r="7" spans="2:10" ht="15.75" thickBot="1" x14ac:dyDescent="0.3">
      <c r="B7" s="4"/>
      <c r="C7" s="5" t="s">
        <v>21</v>
      </c>
      <c r="D7" s="4"/>
      <c r="E7" s="4"/>
      <c r="F7" s="4"/>
      <c r="G7" s="4"/>
      <c r="H7" s="10"/>
      <c r="I7" s="10"/>
      <c r="J7" s="20">
        <f>J4+J5+J6</f>
        <v>0</v>
      </c>
    </row>
    <row r="8" spans="2:10" x14ac:dyDescent="0.25">
      <c r="B8" s="3" t="s">
        <v>22</v>
      </c>
    </row>
    <row r="9" spans="2:10" ht="60" customHeight="1" x14ac:dyDescent="0.25">
      <c r="B9" s="71" t="s">
        <v>36</v>
      </c>
      <c r="C9" s="71"/>
      <c r="D9" s="71"/>
      <c r="E9" s="71"/>
      <c r="F9" s="71"/>
      <c r="G9" s="71"/>
      <c r="H9" s="71"/>
      <c r="I9" s="71"/>
      <c r="J9" s="71"/>
    </row>
    <row r="10" spans="2:10" ht="45" x14ac:dyDescent="0.25">
      <c r="B10" s="4" t="s">
        <v>11</v>
      </c>
      <c r="C10" s="4" t="s">
        <v>12</v>
      </c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  <c r="J10" s="4" t="s">
        <v>19</v>
      </c>
    </row>
    <row r="11" spans="2:10" x14ac:dyDescent="0.2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 t="s">
        <v>20</v>
      </c>
    </row>
    <row r="12" spans="2:10" x14ac:dyDescent="0.25">
      <c r="B12" s="4">
        <v>1</v>
      </c>
      <c r="C12" s="5"/>
      <c r="D12" s="17"/>
      <c r="E12" s="17"/>
      <c r="F12" s="17"/>
      <c r="G12" s="17"/>
      <c r="H12" s="17"/>
      <c r="I12" s="17"/>
      <c r="J12" s="18">
        <f>ROUND(D12*I12*12/1000,2)</f>
        <v>0</v>
      </c>
    </row>
    <row r="13" spans="2:10" x14ac:dyDescent="0.25">
      <c r="B13" s="4">
        <v>2</v>
      </c>
      <c r="C13" s="5"/>
      <c r="D13" s="17"/>
      <c r="E13" s="17"/>
      <c r="F13" s="17"/>
      <c r="G13" s="17"/>
      <c r="H13" s="17"/>
      <c r="I13" s="17"/>
      <c r="J13" s="18">
        <f>ROUND(D13*I13*12/1000,2)</f>
        <v>0</v>
      </c>
    </row>
    <row r="14" spans="2:10" ht="15.75" thickBot="1" x14ac:dyDescent="0.3">
      <c r="B14" s="4" t="s">
        <v>39</v>
      </c>
      <c r="C14" s="5"/>
      <c r="D14" s="17"/>
      <c r="E14" s="17"/>
      <c r="F14" s="17"/>
      <c r="G14" s="17"/>
      <c r="H14" s="57"/>
      <c r="I14" s="57"/>
      <c r="J14" s="18">
        <f>ROUND(D14*I14*12/1000,2)</f>
        <v>0</v>
      </c>
    </row>
    <row r="15" spans="2:10" ht="15.75" thickBot="1" x14ac:dyDescent="0.3">
      <c r="B15" s="4"/>
      <c r="C15" s="5" t="s">
        <v>21</v>
      </c>
      <c r="D15" s="4"/>
      <c r="E15" s="4"/>
      <c r="F15" s="4"/>
      <c r="G15" s="4"/>
      <c r="H15" s="10"/>
      <c r="I15" s="10"/>
      <c r="J15" s="20">
        <f>J12+J13+J14</f>
        <v>0</v>
      </c>
    </row>
    <row r="16" spans="2:10" x14ac:dyDescent="0.25">
      <c r="B16" s="3" t="s">
        <v>22</v>
      </c>
    </row>
    <row r="19" spans="1:2" x14ac:dyDescent="0.25">
      <c r="B19" s="8" t="s">
        <v>23</v>
      </c>
    </row>
    <row r="20" spans="1:2" x14ac:dyDescent="0.25">
      <c r="A20" s="8" t="s">
        <v>24</v>
      </c>
      <c r="B20" s="8" t="s">
        <v>25</v>
      </c>
    </row>
    <row r="21" spans="1:2" x14ac:dyDescent="0.25">
      <c r="A21" s="30" t="s">
        <v>26</v>
      </c>
      <c r="B21" s="8" t="s">
        <v>27</v>
      </c>
    </row>
    <row r="22" spans="1:2" x14ac:dyDescent="0.25">
      <c r="A22" s="8" t="s">
        <v>28</v>
      </c>
      <c r="B22" s="8" t="s">
        <v>29</v>
      </c>
    </row>
    <row r="23" spans="1:2" x14ac:dyDescent="0.25">
      <c r="A23" s="8" t="s">
        <v>30</v>
      </c>
      <c r="B23" s="8" t="s">
        <v>31</v>
      </c>
    </row>
    <row r="24" spans="1:2" x14ac:dyDescent="0.25">
      <c r="A24" s="8" t="s">
        <v>30</v>
      </c>
      <c r="B24" s="8" t="s">
        <v>32</v>
      </c>
    </row>
    <row r="25" spans="1:2" x14ac:dyDescent="0.25">
      <c r="A25" s="8" t="s">
        <v>33</v>
      </c>
      <c r="B25" s="8" t="s">
        <v>34</v>
      </c>
    </row>
  </sheetData>
  <mergeCells count="2">
    <mergeCell ref="B1:J1"/>
    <mergeCell ref="B9:J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B14" sqref="B14:B15"/>
    </sheetView>
  </sheetViews>
  <sheetFormatPr defaultRowHeight="15" x14ac:dyDescent="0.25"/>
  <cols>
    <col min="1" max="1" width="9.140625" style="8"/>
    <col min="2" max="2" width="23.42578125" style="8" customWidth="1"/>
    <col min="3" max="3" width="12" style="8" customWidth="1"/>
    <col min="4" max="4" width="13.140625" style="8" customWidth="1"/>
    <col min="5" max="5" width="22.42578125" style="8" customWidth="1"/>
    <col min="6" max="6" width="15.85546875" style="8" customWidth="1"/>
    <col min="7" max="7" width="12.140625" style="8" customWidth="1"/>
    <col min="8" max="8" width="19.5703125" style="8" customWidth="1"/>
    <col min="9" max="9" width="14.42578125" style="8" customWidth="1"/>
    <col min="10" max="10" width="16.7109375" style="8" customWidth="1"/>
    <col min="11" max="11" width="9.140625" style="8"/>
    <col min="12" max="12" width="15.42578125" style="8" customWidth="1"/>
    <col min="13" max="13" width="9.140625" style="8"/>
    <col min="14" max="14" width="14.7109375" style="8" customWidth="1"/>
    <col min="15" max="16384" width="9.140625" style="8"/>
  </cols>
  <sheetData>
    <row r="1" spans="1:12" ht="42" customHeight="1" x14ac:dyDescent="0.25">
      <c r="A1" s="72" t="s">
        <v>145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3" spans="1:12" x14ac:dyDescent="0.25">
      <c r="A3" s="73" t="s">
        <v>11</v>
      </c>
      <c r="B3" s="73" t="s">
        <v>147</v>
      </c>
      <c r="C3" s="73" t="s">
        <v>119</v>
      </c>
      <c r="D3" s="74" t="s">
        <v>152</v>
      </c>
      <c r="E3" s="75"/>
      <c r="F3" s="76"/>
      <c r="G3" s="74" t="s">
        <v>153</v>
      </c>
      <c r="H3" s="75"/>
      <c r="I3" s="76"/>
      <c r="J3" s="73" t="s">
        <v>120</v>
      </c>
      <c r="K3" s="73" t="s">
        <v>121</v>
      </c>
      <c r="L3" s="73" t="s">
        <v>122</v>
      </c>
    </row>
    <row r="4" spans="1:12" ht="45" x14ac:dyDescent="0.25">
      <c r="A4" s="73"/>
      <c r="B4" s="73"/>
      <c r="C4" s="73"/>
      <c r="D4" s="4" t="s">
        <v>123</v>
      </c>
      <c r="E4" s="4" t="s">
        <v>148</v>
      </c>
      <c r="F4" s="4" t="s">
        <v>151</v>
      </c>
      <c r="G4" s="4" t="s">
        <v>124</v>
      </c>
      <c r="H4" s="4" t="s">
        <v>149</v>
      </c>
      <c r="I4" s="4" t="s">
        <v>154</v>
      </c>
      <c r="J4" s="73"/>
      <c r="K4" s="73"/>
      <c r="L4" s="73"/>
    </row>
    <row r="5" spans="1:12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 t="s">
        <v>125</v>
      </c>
      <c r="G5" s="4">
        <v>7</v>
      </c>
      <c r="H5" s="4">
        <v>8</v>
      </c>
      <c r="I5" s="4" t="s">
        <v>126</v>
      </c>
      <c r="J5" s="4" t="s">
        <v>127</v>
      </c>
      <c r="K5" s="4">
        <v>11</v>
      </c>
      <c r="L5" s="4" t="s">
        <v>128</v>
      </c>
    </row>
    <row r="6" spans="1:12" x14ac:dyDescent="0.25">
      <c r="A6" s="40">
        <v>1</v>
      </c>
      <c r="B6" s="17"/>
      <c r="C6" s="17"/>
      <c r="D6" s="17"/>
      <c r="E6" s="58"/>
      <c r="F6" s="33">
        <f>D6*E6</f>
        <v>0</v>
      </c>
      <c r="G6" s="35"/>
      <c r="H6" s="35"/>
      <c r="I6" s="34">
        <f>G6*H6</f>
        <v>0</v>
      </c>
      <c r="J6" s="34">
        <f>F6+I6</f>
        <v>0</v>
      </c>
      <c r="K6" s="35"/>
      <c r="L6" s="34">
        <f>ROUND(J6*K6/1000,2)</f>
        <v>0</v>
      </c>
    </row>
    <row r="7" spans="1:12" x14ac:dyDescent="0.25">
      <c r="A7" s="37">
        <v>2</v>
      </c>
      <c r="B7" s="35"/>
      <c r="C7" s="35"/>
      <c r="D7" s="35"/>
      <c r="E7" s="35"/>
      <c r="F7" s="33">
        <f>D7*E7</f>
        <v>0</v>
      </c>
      <c r="G7" s="35"/>
      <c r="H7" s="35"/>
      <c r="I7" s="34">
        <f>G7*H7</f>
        <v>0</v>
      </c>
      <c r="J7" s="34">
        <f>F7+I7</f>
        <v>0</v>
      </c>
      <c r="K7" s="35"/>
      <c r="L7" s="34">
        <f>ROUND(J7*K7/1000,2)</f>
        <v>0</v>
      </c>
    </row>
    <row r="8" spans="1:12" ht="15.75" thickBot="1" x14ac:dyDescent="0.3">
      <c r="A8" s="37" t="s">
        <v>39</v>
      </c>
      <c r="B8" s="35"/>
      <c r="C8" s="35"/>
      <c r="D8" s="35"/>
      <c r="E8" s="35"/>
      <c r="F8" s="33">
        <f>D8*E8</f>
        <v>0</v>
      </c>
      <c r="G8" s="35"/>
      <c r="H8" s="35"/>
      <c r="I8" s="34">
        <f>G8*H8</f>
        <v>0</v>
      </c>
      <c r="J8" s="34">
        <f>F8+I8</f>
        <v>0</v>
      </c>
      <c r="K8" s="35"/>
      <c r="L8" s="36">
        <f>ROUND(J8*K8/1000,2)</f>
        <v>0</v>
      </c>
    </row>
    <row r="9" spans="1:12" ht="15.75" thickBot="1" x14ac:dyDescent="0.3">
      <c r="A9" s="31"/>
      <c r="B9" s="37" t="s">
        <v>129</v>
      </c>
      <c r="C9" s="37"/>
      <c r="D9" s="37"/>
      <c r="E9" s="37"/>
      <c r="F9" s="37"/>
      <c r="G9" s="37"/>
      <c r="H9" s="37"/>
      <c r="I9" s="37"/>
      <c r="J9" s="34">
        <f>SUM(J6:J8)</f>
        <v>0</v>
      </c>
      <c r="K9" s="38"/>
      <c r="L9" s="39">
        <f>SUM(L6:L8)</f>
        <v>0</v>
      </c>
    </row>
    <row r="10" spans="1:12" x14ac:dyDescent="0.25">
      <c r="B10" s="8" t="s">
        <v>150</v>
      </c>
    </row>
    <row r="12" spans="1:12" ht="15.75" x14ac:dyDescent="0.25">
      <c r="A12" s="72" t="s">
        <v>146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4" spans="1:12" ht="15" customHeight="1" x14ac:dyDescent="0.25">
      <c r="A14" s="73" t="s">
        <v>11</v>
      </c>
      <c r="B14" s="73" t="s">
        <v>147</v>
      </c>
      <c r="C14" s="73" t="s">
        <v>119</v>
      </c>
      <c r="D14" s="74" t="s">
        <v>152</v>
      </c>
      <c r="E14" s="75"/>
      <c r="F14" s="76"/>
      <c r="G14" s="74" t="s">
        <v>153</v>
      </c>
      <c r="H14" s="75"/>
      <c r="I14" s="76"/>
      <c r="J14" s="73" t="s">
        <v>120</v>
      </c>
      <c r="K14" s="73" t="s">
        <v>121</v>
      </c>
      <c r="L14" s="73" t="s">
        <v>62</v>
      </c>
    </row>
    <row r="15" spans="1:12" ht="45" x14ac:dyDescent="0.25">
      <c r="A15" s="73"/>
      <c r="B15" s="73"/>
      <c r="C15" s="73"/>
      <c r="D15" s="4" t="s">
        <v>123</v>
      </c>
      <c r="E15" s="4" t="s">
        <v>148</v>
      </c>
      <c r="F15" s="4" t="s">
        <v>151</v>
      </c>
      <c r="G15" s="4" t="s">
        <v>124</v>
      </c>
      <c r="H15" s="4" t="s">
        <v>149</v>
      </c>
      <c r="I15" s="4" t="s">
        <v>154</v>
      </c>
      <c r="J15" s="73"/>
      <c r="K15" s="73"/>
      <c r="L15" s="73"/>
    </row>
    <row r="16" spans="1:12" x14ac:dyDescent="0.2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 t="s">
        <v>125</v>
      </c>
      <c r="G16" s="4">
        <v>7</v>
      </c>
      <c r="H16" s="4">
        <v>8</v>
      </c>
      <c r="I16" s="4" t="s">
        <v>126</v>
      </c>
      <c r="J16" s="4" t="s">
        <v>127</v>
      </c>
      <c r="K16" s="4">
        <v>11</v>
      </c>
      <c r="L16" s="4" t="s">
        <v>128</v>
      </c>
    </row>
    <row r="17" spans="1:12" x14ac:dyDescent="0.25">
      <c r="A17" s="40">
        <v>1</v>
      </c>
      <c r="B17" s="17"/>
      <c r="C17" s="17"/>
      <c r="D17" s="17"/>
      <c r="E17" s="58"/>
      <c r="F17" s="33">
        <f>D17*E17</f>
        <v>0</v>
      </c>
      <c r="G17" s="35"/>
      <c r="H17" s="58"/>
      <c r="I17" s="34">
        <f>G17*H17</f>
        <v>0</v>
      </c>
      <c r="J17" s="34">
        <f>F17+I17</f>
        <v>0</v>
      </c>
      <c r="K17" s="35"/>
      <c r="L17" s="34">
        <f>ROUND(J17*K17/1000,2)</f>
        <v>0</v>
      </c>
    </row>
    <row r="18" spans="1:12" x14ac:dyDescent="0.25">
      <c r="A18" s="37">
        <v>2</v>
      </c>
      <c r="B18" s="35"/>
      <c r="C18" s="35"/>
      <c r="D18" s="35"/>
      <c r="E18" s="35"/>
      <c r="F18" s="33">
        <f>D18*E18</f>
        <v>0</v>
      </c>
      <c r="G18" s="35"/>
      <c r="H18" s="35"/>
      <c r="I18" s="34">
        <f>G18*H18</f>
        <v>0</v>
      </c>
      <c r="J18" s="34">
        <f>F18+I18</f>
        <v>0</v>
      </c>
      <c r="K18" s="35"/>
      <c r="L18" s="34">
        <f>ROUND(J18*K18/1000,2)</f>
        <v>0</v>
      </c>
    </row>
    <row r="19" spans="1:12" ht="15.75" thickBot="1" x14ac:dyDescent="0.3">
      <c r="A19" s="37" t="s">
        <v>39</v>
      </c>
      <c r="B19" s="35"/>
      <c r="C19" s="35"/>
      <c r="D19" s="35"/>
      <c r="E19" s="35"/>
      <c r="F19" s="33">
        <f>D19*E19</f>
        <v>0</v>
      </c>
      <c r="G19" s="35"/>
      <c r="H19" s="35"/>
      <c r="I19" s="34">
        <f>G19*H19</f>
        <v>0</v>
      </c>
      <c r="J19" s="34">
        <f>F19+I19</f>
        <v>0</v>
      </c>
      <c r="K19" s="35"/>
      <c r="L19" s="36">
        <f>ROUND(J19*K19/1000,2)</f>
        <v>0</v>
      </c>
    </row>
    <row r="20" spans="1:12" ht="15.75" thickBot="1" x14ac:dyDescent="0.3">
      <c r="A20" s="37"/>
      <c r="B20" s="37" t="s">
        <v>129</v>
      </c>
      <c r="C20" s="37"/>
      <c r="D20" s="37"/>
      <c r="E20" s="37"/>
      <c r="F20" s="37"/>
      <c r="G20" s="37"/>
      <c r="H20" s="37"/>
      <c r="I20" s="37"/>
      <c r="J20" s="34">
        <f>SUM(J17:J19)</f>
        <v>0</v>
      </c>
      <c r="K20" s="38"/>
      <c r="L20" s="39">
        <f>SUM(L17:L19)</f>
        <v>0</v>
      </c>
    </row>
    <row r="21" spans="1:12" x14ac:dyDescent="0.25">
      <c r="B21" s="8" t="s">
        <v>150</v>
      </c>
    </row>
    <row r="23" spans="1:12" ht="18.75" x14ac:dyDescent="0.25">
      <c r="A23" s="77" t="s">
        <v>130</v>
      </c>
      <c r="B23" s="77"/>
      <c r="C23" s="77"/>
      <c r="D23" s="77"/>
      <c r="E23" s="77"/>
      <c r="F23" s="77"/>
      <c r="G23" s="77"/>
      <c r="H23" s="77"/>
    </row>
    <row r="24" spans="1:12" ht="63.75" x14ac:dyDescent="0.25">
      <c r="A24" s="13" t="s">
        <v>0</v>
      </c>
      <c r="B24" s="13" t="s">
        <v>131</v>
      </c>
      <c r="C24" s="13" t="s">
        <v>4</v>
      </c>
      <c r="D24" s="13" t="s">
        <v>132</v>
      </c>
      <c r="E24" s="13" t="s">
        <v>120</v>
      </c>
      <c r="F24" s="13" t="s">
        <v>133</v>
      </c>
      <c r="G24" s="13" t="s">
        <v>134</v>
      </c>
      <c r="H24" s="13" t="s">
        <v>62</v>
      </c>
    </row>
    <row r="25" spans="1:12" x14ac:dyDescent="0.25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 t="s">
        <v>135</v>
      </c>
      <c r="G25" s="13">
        <v>7</v>
      </c>
      <c r="H25" s="13" t="s">
        <v>136</v>
      </c>
    </row>
    <row r="26" spans="1:12" x14ac:dyDescent="0.25">
      <c r="A26" s="13">
        <v>1</v>
      </c>
      <c r="B26" s="13" t="s">
        <v>137</v>
      </c>
      <c r="C26" s="13" t="s">
        <v>138</v>
      </c>
      <c r="D26" s="41"/>
      <c r="E26" s="42">
        <f>$J$9</f>
        <v>0</v>
      </c>
      <c r="F26" s="42">
        <f>D26/100*E26</f>
        <v>0</v>
      </c>
      <c r="G26" s="41"/>
      <c r="H26" s="34">
        <f>ROUND(F26*G26/1000,2)</f>
        <v>0</v>
      </c>
    </row>
    <row r="27" spans="1:12" ht="25.5" x14ac:dyDescent="0.25">
      <c r="A27" s="13">
        <v>2</v>
      </c>
      <c r="B27" s="13" t="s">
        <v>139</v>
      </c>
      <c r="C27" s="13" t="s">
        <v>138</v>
      </c>
      <c r="D27" s="41"/>
      <c r="E27" s="42">
        <f>$J$9</f>
        <v>0</v>
      </c>
      <c r="F27" s="42">
        <f t="shared" ref="F27:F29" si="0">D27/100*E27</f>
        <v>0</v>
      </c>
      <c r="G27" s="41"/>
      <c r="H27" s="34">
        <f t="shared" ref="H27:H29" si="1">ROUND(F27*G27/1000,2)</f>
        <v>0</v>
      </c>
    </row>
    <row r="28" spans="1:12" ht="25.5" x14ac:dyDescent="0.25">
      <c r="A28" s="13">
        <v>3</v>
      </c>
      <c r="B28" s="13" t="s">
        <v>140</v>
      </c>
      <c r="C28" s="13" t="s">
        <v>138</v>
      </c>
      <c r="D28" s="41"/>
      <c r="E28" s="42">
        <f>$J$9</f>
        <v>0</v>
      </c>
      <c r="F28" s="42">
        <f t="shared" si="0"/>
        <v>0</v>
      </c>
      <c r="G28" s="41"/>
      <c r="H28" s="34">
        <f t="shared" si="1"/>
        <v>0</v>
      </c>
    </row>
    <row r="29" spans="1:12" ht="15.75" thickBot="1" x14ac:dyDescent="0.3">
      <c r="A29" s="13">
        <v>4</v>
      </c>
      <c r="B29" s="13" t="s">
        <v>141</v>
      </c>
      <c r="C29" s="13" t="s">
        <v>142</v>
      </c>
      <c r="D29" s="41"/>
      <c r="E29" s="42">
        <f>$J$9</f>
        <v>0</v>
      </c>
      <c r="F29" s="42">
        <f t="shared" si="0"/>
        <v>0</v>
      </c>
      <c r="G29" s="41"/>
      <c r="H29" s="36">
        <f t="shared" si="1"/>
        <v>0</v>
      </c>
    </row>
    <row r="30" spans="1:12" ht="15.75" thickBot="1" x14ac:dyDescent="0.3">
      <c r="A30" s="43"/>
      <c r="B30" s="13" t="s">
        <v>129</v>
      </c>
      <c r="C30" s="43"/>
      <c r="D30" s="43"/>
      <c r="E30" s="43"/>
      <c r="F30" s="43"/>
      <c r="G30" s="44"/>
      <c r="H30" s="45">
        <f>SUM(H26:H29)</f>
        <v>0</v>
      </c>
    </row>
    <row r="31" spans="1:12" x14ac:dyDescent="0.25">
      <c r="D31" s="32"/>
      <c r="E31" s="32"/>
      <c r="F31" s="32"/>
      <c r="G31" s="32"/>
    </row>
    <row r="32" spans="1:12" ht="18.75" x14ac:dyDescent="0.25">
      <c r="A32" s="77" t="s">
        <v>143</v>
      </c>
      <c r="B32" s="77"/>
      <c r="C32" s="77"/>
      <c r="D32" s="77"/>
      <c r="E32" s="77"/>
      <c r="F32" s="77"/>
      <c r="G32" s="77"/>
      <c r="H32" s="77"/>
    </row>
    <row r="33" spans="1:8" ht="63.75" x14ac:dyDescent="0.25">
      <c r="A33" s="13" t="s">
        <v>0</v>
      </c>
      <c r="B33" s="13" t="s">
        <v>131</v>
      </c>
      <c r="C33" s="13" t="s">
        <v>4</v>
      </c>
      <c r="D33" s="13" t="s">
        <v>132</v>
      </c>
      <c r="E33" s="13" t="s">
        <v>120</v>
      </c>
      <c r="F33" s="13" t="s">
        <v>133</v>
      </c>
      <c r="G33" s="13" t="s">
        <v>134</v>
      </c>
      <c r="H33" s="13" t="s">
        <v>62</v>
      </c>
    </row>
    <row r="34" spans="1:8" x14ac:dyDescent="0.25">
      <c r="A34" s="13">
        <v>1</v>
      </c>
      <c r="B34" s="13">
        <v>2</v>
      </c>
      <c r="C34" s="13">
        <v>3</v>
      </c>
      <c r="D34" s="13">
        <v>4</v>
      </c>
      <c r="E34" s="13">
        <v>5</v>
      </c>
      <c r="F34" s="13" t="s">
        <v>135</v>
      </c>
      <c r="G34" s="13">
        <v>7</v>
      </c>
      <c r="H34" s="13" t="s">
        <v>136</v>
      </c>
    </row>
    <row r="35" spans="1:8" x14ac:dyDescent="0.25">
      <c r="A35" s="13">
        <v>1</v>
      </c>
      <c r="B35" s="13" t="s">
        <v>137</v>
      </c>
      <c r="C35" s="13" t="s">
        <v>138</v>
      </c>
      <c r="D35" s="41"/>
      <c r="E35" s="42">
        <f>$J$20</f>
        <v>0</v>
      </c>
      <c r="F35" s="42">
        <f>D35/100*E35</f>
        <v>0</v>
      </c>
      <c r="G35" s="41"/>
      <c r="H35" s="34">
        <f>ROUND(F35*G35/1000,2)</f>
        <v>0</v>
      </c>
    </row>
    <row r="36" spans="1:8" ht="25.5" x14ac:dyDescent="0.25">
      <c r="A36" s="13">
        <v>2</v>
      </c>
      <c r="B36" s="13" t="s">
        <v>139</v>
      </c>
      <c r="C36" s="13" t="s">
        <v>138</v>
      </c>
      <c r="D36" s="41"/>
      <c r="E36" s="42">
        <f>$J$20</f>
        <v>0</v>
      </c>
      <c r="F36" s="42">
        <f t="shared" ref="F36:F38" si="2">D36/100*E36</f>
        <v>0</v>
      </c>
      <c r="G36" s="41"/>
      <c r="H36" s="34">
        <f t="shared" ref="H36:H38" si="3">ROUND(F36*G36/1000,2)</f>
        <v>0</v>
      </c>
    </row>
    <row r="37" spans="1:8" ht="25.5" x14ac:dyDescent="0.25">
      <c r="A37" s="13">
        <v>3</v>
      </c>
      <c r="B37" s="13" t="s">
        <v>140</v>
      </c>
      <c r="C37" s="13" t="s">
        <v>138</v>
      </c>
      <c r="D37" s="41"/>
      <c r="E37" s="42">
        <f>$J$20</f>
        <v>0</v>
      </c>
      <c r="F37" s="42">
        <f t="shared" si="2"/>
        <v>0</v>
      </c>
      <c r="G37" s="41"/>
      <c r="H37" s="34">
        <f t="shared" si="3"/>
        <v>0</v>
      </c>
    </row>
    <row r="38" spans="1:8" ht="15.75" thickBot="1" x14ac:dyDescent="0.3">
      <c r="A38" s="13">
        <v>4</v>
      </c>
      <c r="B38" s="13" t="s">
        <v>141</v>
      </c>
      <c r="C38" s="13" t="s">
        <v>142</v>
      </c>
      <c r="D38" s="41"/>
      <c r="E38" s="42">
        <f>$J$20</f>
        <v>0</v>
      </c>
      <c r="F38" s="42">
        <f t="shared" si="2"/>
        <v>0</v>
      </c>
      <c r="G38" s="41"/>
      <c r="H38" s="36">
        <f t="shared" si="3"/>
        <v>0</v>
      </c>
    </row>
    <row r="39" spans="1:8" ht="15.75" thickBot="1" x14ac:dyDescent="0.3">
      <c r="A39" s="43"/>
      <c r="B39" s="13" t="s">
        <v>129</v>
      </c>
      <c r="C39" s="43"/>
      <c r="D39" s="43"/>
      <c r="E39" s="43"/>
      <c r="F39" s="43"/>
      <c r="G39" s="44"/>
      <c r="H39" s="45">
        <f>SUM(H35:H38)</f>
        <v>0</v>
      </c>
    </row>
    <row r="41" spans="1:8" x14ac:dyDescent="0.25">
      <c r="B41" s="8" t="s">
        <v>23</v>
      </c>
    </row>
    <row r="42" spans="1:8" x14ac:dyDescent="0.25">
      <c r="A42" s="8" t="s">
        <v>52</v>
      </c>
      <c r="B42" s="50" t="s">
        <v>155</v>
      </c>
    </row>
    <row r="43" spans="1:8" x14ac:dyDescent="0.25">
      <c r="A43" s="8" t="s">
        <v>54</v>
      </c>
      <c r="B43" s="8" t="s">
        <v>144</v>
      </c>
    </row>
    <row r="44" spans="1:8" x14ac:dyDescent="0.25">
      <c r="A44" s="8" t="s">
        <v>56</v>
      </c>
      <c r="B44" s="8" t="s">
        <v>156</v>
      </c>
    </row>
  </sheetData>
  <mergeCells count="20">
    <mergeCell ref="A23:H23"/>
    <mergeCell ref="A32:H32"/>
    <mergeCell ref="A12:L12"/>
    <mergeCell ref="A14:A15"/>
    <mergeCell ref="B14:B15"/>
    <mergeCell ref="C14:C15"/>
    <mergeCell ref="D14:F14"/>
    <mergeCell ref="G14:I14"/>
    <mergeCell ref="J14:J15"/>
    <mergeCell ref="K14:K15"/>
    <mergeCell ref="L14:L15"/>
    <mergeCell ref="A1:L1"/>
    <mergeCell ref="A3:A4"/>
    <mergeCell ref="B3:B4"/>
    <mergeCell ref="C3:C4"/>
    <mergeCell ref="D3:F3"/>
    <mergeCell ref="G3:I3"/>
    <mergeCell ref="J3:J4"/>
    <mergeCell ref="K3:K4"/>
    <mergeCell ref="L3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A2" sqref="A2"/>
    </sheetView>
  </sheetViews>
  <sheetFormatPr defaultRowHeight="15" x14ac:dyDescent="0.25"/>
  <cols>
    <col min="1" max="1" width="9.140625" style="8"/>
    <col min="2" max="2" width="27.140625" style="8" customWidth="1"/>
    <col min="3" max="3" width="13.5703125" style="8" customWidth="1"/>
    <col min="4" max="4" width="13.85546875" style="8" customWidth="1"/>
    <col min="5" max="5" width="14" style="8" customWidth="1"/>
    <col min="6" max="6" width="13.28515625" style="8" customWidth="1"/>
    <col min="7" max="7" width="13.42578125" style="8" customWidth="1"/>
    <col min="8" max="8" width="13.5703125" style="8" customWidth="1"/>
    <col min="9" max="9" width="13.28515625" style="8" customWidth="1"/>
    <col min="10" max="10" width="14.5703125" style="8" customWidth="1"/>
    <col min="11" max="16384" width="9.140625" style="8"/>
  </cols>
  <sheetData>
    <row r="1" spans="1:10" ht="35.25" customHeight="1" x14ac:dyDescent="0.25">
      <c r="A1" s="78" t="s">
        <v>58</v>
      </c>
      <c r="B1" s="78"/>
      <c r="C1" s="78"/>
      <c r="D1" s="78"/>
      <c r="E1" s="78"/>
      <c r="F1" s="78"/>
      <c r="G1" s="78"/>
      <c r="H1" s="78"/>
      <c r="I1" s="78"/>
      <c r="J1" s="78"/>
    </row>
    <row r="3" spans="1:10" ht="27.75" customHeight="1" x14ac:dyDescent="0.25">
      <c r="A3" s="73" t="s">
        <v>11</v>
      </c>
      <c r="B3" s="73" t="s">
        <v>42</v>
      </c>
      <c r="C3" s="73" t="s">
        <v>43</v>
      </c>
      <c r="D3" s="73" t="s">
        <v>44</v>
      </c>
      <c r="E3" s="73" t="s">
        <v>45</v>
      </c>
      <c r="F3" s="73" t="s">
        <v>46</v>
      </c>
      <c r="G3" s="73"/>
      <c r="H3" s="73" t="s">
        <v>47</v>
      </c>
      <c r="I3" s="73" t="s">
        <v>48</v>
      </c>
      <c r="J3" s="73"/>
    </row>
    <row r="4" spans="1:10" ht="22.5" x14ac:dyDescent="0.25">
      <c r="A4" s="73"/>
      <c r="B4" s="73"/>
      <c r="C4" s="73"/>
      <c r="D4" s="73"/>
      <c r="E4" s="73"/>
      <c r="F4" s="4" t="s">
        <v>49</v>
      </c>
      <c r="G4" s="4" t="s">
        <v>50</v>
      </c>
      <c r="H4" s="73"/>
      <c r="I4" s="4" t="s">
        <v>49</v>
      </c>
      <c r="J4" s="4" t="s">
        <v>50</v>
      </c>
    </row>
    <row r="5" spans="1:10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</row>
    <row r="6" spans="1:10" x14ac:dyDescent="0.25">
      <c r="A6" s="4">
        <v>1</v>
      </c>
      <c r="B6" s="21"/>
      <c r="C6" s="17"/>
      <c r="D6" s="17"/>
      <c r="E6" s="17"/>
      <c r="F6" s="17"/>
      <c r="G6" s="17"/>
      <c r="H6" s="17"/>
      <c r="I6" s="17"/>
      <c r="J6" s="17"/>
    </row>
    <row r="7" spans="1:10" x14ac:dyDescent="0.25">
      <c r="A7" s="4">
        <v>2</v>
      </c>
      <c r="B7" s="21"/>
      <c r="C7" s="17"/>
      <c r="D7" s="17"/>
      <c r="E7" s="17"/>
      <c r="F7" s="17"/>
      <c r="G7" s="17"/>
      <c r="H7" s="17"/>
      <c r="I7" s="17"/>
      <c r="J7" s="17"/>
    </row>
    <row r="8" spans="1:10" ht="15.75" thickBot="1" x14ac:dyDescent="0.3">
      <c r="A8" s="4" t="s">
        <v>39</v>
      </c>
      <c r="B8" s="21"/>
      <c r="C8" s="17"/>
      <c r="D8" s="17"/>
      <c r="E8" s="17"/>
      <c r="F8" s="17"/>
      <c r="G8" s="17"/>
      <c r="H8" s="17"/>
      <c r="I8" s="22"/>
      <c r="J8" s="22"/>
    </row>
    <row r="9" spans="1:10" ht="15.75" thickBot="1" x14ac:dyDescent="0.3">
      <c r="A9" s="4"/>
      <c r="B9" s="5" t="s">
        <v>51</v>
      </c>
      <c r="C9" s="4"/>
      <c r="D9" s="4"/>
      <c r="E9" s="4"/>
      <c r="F9" s="4"/>
      <c r="G9" s="4"/>
      <c r="H9" s="10"/>
      <c r="I9" s="20">
        <f>SUM(I6:I8)/1000</f>
        <v>0</v>
      </c>
      <c r="J9" s="23">
        <f>SUM(J6:J8)/1000</f>
        <v>0</v>
      </c>
    </row>
    <row r="11" spans="1:10" x14ac:dyDescent="0.25">
      <c r="B11" s="8" t="s">
        <v>23</v>
      </c>
    </row>
    <row r="12" spans="1:10" x14ac:dyDescent="0.25">
      <c r="A12" s="8" t="s">
        <v>52</v>
      </c>
      <c r="B12" s="8" t="s">
        <v>53</v>
      </c>
    </row>
    <row r="13" spans="1:10" x14ac:dyDescent="0.25">
      <c r="A13" s="8" t="s">
        <v>54</v>
      </c>
      <c r="B13" s="8" t="s">
        <v>55</v>
      </c>
    </row>
    <row r="14" spans="1:10" x14ac:dyDescent="0.25">
      <c r="A14" s="8" t="s">
        <v>56</v>
      </c>
      <c r="B14" s="8" t="s">
        <v>57</v>
      </c>
    </row>
  </sheetData>
  <mergeCells count="9">
    <mergeCell ref="A1:J1"/>
    <mergeCell ref="A3:A4"/>
    <mergeCell ref="B3:B4"/>
    <mergeCell ref="C3:C4"/>
    <mergeCell ref="D3:D4"/>
    <mergeCell ref="E3:E4"/>
    <mergeCell ref="F3:G3"/>
    <mergeCell ref="H3:H4"/>
    <mergeCell ref="I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sqref="A1:I1"/>
    </sheetView>
  </sheetViews>
  <sheetFormatPr defaultRowHeight="15" x14ac:dyDescent="0.25"/>
  <cols>
    <col min="1" max="1" width="9.140625" style="8"/>
    <col min="2" max="2" width="42.28515625" style="8" customWidth="1"/>
    <col min="3" max="3" width="9.7109375" style="8" customWidth="1"/>
    <col min="4" max="4" width="13.42578125" style="8" customWidth="1"/>
    <col min="5" max="5" width="13.28515625" style="8" customWidth="1"/>
    <col min="6" max="6" width="13.85546875" style="8" customWidth="1"/>
    <col min="7" max="7" width="13.42578125" style="8" customWidth="1"/>
    <col min="8" max="8" width="13.28515625" style="8" customWidth="1"/>
    <col min="9" max="9" width="15" style="8" customWidth="1"/>
    <col min="10" max="16384" width="9.140625" style="8"/>
  </cols>
  <sheetData>
    <row r="1" spans="1:9" ht="40.5" customHeight="1" x14ac:dyDescent="0.25">
      <c r="A1" s="79" t="s">
        <v>163</v>
      </c>
      <c r="B1" s="79"/>
      <c r="C1" s="79"/>
      <c r="D1" s="79"/>
      <c r="E1" s="79"/>
      <c r="F1" s="79"/>
      <c r="G1" s="79"/>
      <c r="H1" s="79"/>
      <c r="I1" s="79"/>
    </row>
    <row r="2" spans="1:9" x14ac:dyDescent="0.25">
      <c r="A2" s="73" t="s">
        <v>11</v>
      </c>
      <c r="B2" s="73" t="s">
        <v>59</v>
      </c>
      <c r="C2" s="80" t="s">
        <v>4</v>
      </c>
      <c r="D2" s="73" t="s">
        <v>60</v>
      </c>
      <c r="E2" s="73"/>
      <c r="F2" s="73" t="s">
        <v>61</v>
      </c>
      <c r="G2" s="73"/>
      <c r="H2" s="73" t="s">
        <v>62</v>
      </c>
      <c r="I2" s="73"/>
    </row>
    <row r="3" spans="1:9" ht="22.5" x14ac:dyDescent="0.25">
      <c r="A3" s="73"/>
      <c r="B3" s="73"/>
      <c r="C3" s="81"/>
      <c r="D3" s="4" t="s">
        <v>49</v>
      </c>
      <c r="E3" s="4" t="s">
        <v>50</v>
      </c>
      <c r="F3" s="4" t="s">
        <v>49</v>
      </c>
      <c r="G3" s="4" t="s">
        <v>50</v>
      </c>
      <c r="H3" s="4" t="s">
        <v>49</v>
      </c>
      <c r="I3" s="4" t="s">
        <v>50</v>
      </c>
    </row>
    <row r="4" spans="1:9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 t="s">
        <v>63</v>
      </c>
      <c r="I4" s="4" t="s">
        <v>64</v>
      </c>
    </row>
    <row r="5" spans="1:9" x14ac:dyDescent="0.25">
      <c r="A5" s="4">
        <v>1</v>
      </c>
      <c r="B5" s="21"/>
      <c r="C5" s="21"/>
      <c r="D5" s="17"/>
      <c r="E5" s="17"/>
      <c r="F5" s="17"/>
      <c r="G5" s="17"/>
      <c r="H5" s="18">
        <f>ROUND(D5*F5/1000,2)</f>
        <v>0</v>
      </c>
      <c r="I5" s="18">
        <f t="shared" ref="H5:I7" si="0">ROUND(E5*G5/1000,2)</f>
        <v>0</v>
      </c>
    </row>
    <row r="6" spans="1:9" x14ac:dyDescent="0.25">
      <c r="A6" s="4">
        <v>2</v>
      </c>
      <c r="B6" s="21"/>
      <c r="C6" s="21"/>
      <c r="D6" s="17"/>
      <c r="E6" s="17"/>
      <c r="F6" s="17"/>
      <c r="G6" s="17"/>
      <c r="H6" s="18">
        <f t="shared" si="0"/>
        <v>0</v>
      </c>
      <c r="I6" s="18">
        <f t="shared" si="0"/>
        <v>0</v>
      </c>
    </row>
    <row r="7" spans="1:9" ht="15.75" thickBot="1" x14ac:dyDescent="0.3">
      <c r="A7" s="4" t="s">
        <v>39</v>
      </c>
      <c r="B7" s="21"/>
      <c r="C7" s="21"/>
      <c r="D7" s="17"/>
      <c r="E7" s="17"/>
      <c r="F7" s="17"/>
      <c r="G7" s="17"/>
      <c r="H7" s="19">
        <f t="shared" si="0"/>
        <v>0</v>
      </c>
      <c r="I7" s="19">
        <f t="shared" si="0"/>
        <v>0</v>
      </c>
    </row>
    <row r="8" spans="1:9" ht="15.75" thickBot="1" x14ac:dyDescent="0.3">
      <c r="A8" s="4"/>
      <c r="B8" s="5" t="s">
        <v>21</v>
      </c>
      <c r="C8" s="5"/>
      <c r="D8" s="4"/>
      <c r="E8" s="4"/>
      <c r="F8" s="4"/>
      <c r="G8" s="10"/>
      <c r="H8" s="20">
        <f>SUM(H5:H7)</f>
        <v>0</v>
      </c>
      <c r="I8" s="20">
        <f>SUM(I5:I7)</f>
        <v>0</v>
      </c>
    </row>
    <row r="9" spans="1:9" x14ac:dyDescent="0.25">
      <c r="A9" s="16"/>
      <c r="C9" s="11"/>
      <c r="D9" s="12"/>
      <c r="E9" s="12"/>
      <c r="F9" s="12"/>
      <c r="G9" s="12"/>
      <c r="H9" s="24"/>
      <c r="I9" s="24"/>
    </row>
    <row r="10" spans="1:9" x14ac:dyDescent="0.25">
      <c r="B10" s="8" t="s">
        <v>23</v>
      </c>
    </row>
    <row r="11" spans="1:9" x14ac:dyDescent="0.25">
      <c r="A11" s="8" t="s">
        <v>52</v>
      </c>
      <c r="B11" s="8" t="s">
        <v>65</v>
      </c>
    </row>
    <row r="12" spans="1:9" x14ac:dyDescent="0.25">
      <c r="A12" s="8" t="s">
        <v>54</v>
      </c>
      <c r="B12" s="8" t="s">
        <v>66</v>
      </c>
    </row>
    <row r="13" spans="1:9" x14ac:dyDescent="0.25">
      <c r="A13" s="8" t="s">
        <v>56</v>
      </c>
      <c r="B13" s="8" t="s">
        <v>67</v>
      </c>
    </row>
    <row r="14" spans="1:9" x14ac:dyDescent="0.25">
      <c r="A14" s="8" t="s">
        <v>68</v>
      </c>
      <c r="B14" s="8" t="s">
        <v>69</v>
      </c>
    </row>
    <row r="15" spans="1:9" x14ac:dyDescent="0.25">
      <c r="A15" s="8" t="s">
        <v>70</v>
      </c>
      <c r="B15" s="8" t="s">
        <v>71</v>
      </c>
    </row>
    <row r="16" spans="1:9" x14ac:dyDescent="0.25">
      <c r="A16" s="8" t="s">
        <v>72</v>
      </c>
      <c r="B16" s="8" t="s">
        <v>73</v>
      </c>
    </row>
    <row r="17" spans="1:2" x14ac:dyDescent="0.25">
      <c r="A17" s="8" t="s">
        <v>74</v>
      </c>
      <c r="B17" s="8" t="s">
        <v>75</v>
      </c>
    </row>
  </sheetData>
  <mergeCells count="7">
    <mergeCell ref="A1:I1"/>
    <mergeCell ref="A2:A3"/>
    <mergeCell ref="B2:B3"/>
    <mergeCell ref="C2:C3"/>
    <mergeCell ref="D2:E2"/>
    <mergeCell ref="F2:G2"/>
    <mergeCell ref="H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workbookViewId="0">
      <selection activeCell="B17" sqref="B17"/>
    </sheetView>
  </sheetViews>
  <sheetFormatPr defaultRowHeight="15" x14ac:dyDescent="0.25"/>
  <cols>
    <col min="1" max="1" width="6.140625" style="8" customWidth="1"/>
    <col min="2" max="2" width="30.42578125" style="8" customWidth="1"/>
    <col min="3" max="3" width="9.140625" style="8"/>
    <col min="4" max="4" width="15.140625" style="8" customWidth="1"/>
    <col min="5" max="5" width="14" style="8" customWidth="1"/>
    <col min="6" max="6" width="14.140625" style="8" customWidth="1"/>
    <col min="7" max="7" width="12.42578125" style="8" customWidth="1"/>
    <col min="8" max="8" width="13.7109375" style="8" customWidth="1"/>
    <col min="9" max="9" width="13.5703125" style="8" customWidth="1"/>
    <col min="10" max="16384" width="9.140625" style="8"/>
  </cols>
  <sheetData>
    <row r="2" spans="1:9" ht="35.25" customHeight="1" x14ac:dyDescent="0.25">
      <c r="A2" s="82" t="s">
        <v>82</v>
      </c>
      <c r="B2" s="82"/>
      <c r="C2" s="82"/>
      <c r="D2" s="82"/>
      <c r="E2" s="82"/>
      <c r="F2" s="82"/>
      <c r="G2" s="82"/>
      <c r="H2" s="82"/>
      <c r="I2" s="82"/>
    </row>
    <row r="4" spans="1:9" x14ac:dyDescent="0.25">
      <c r="A4" s="73" t="s">
        <v>11</v>
      </c>
      <c r="B4" s="73" t="s">
        <v>76</v>
      </c>
      <c r="C4" s="80" t="s">
        <v>4</v>
      </c>
      <c r="D4" s="73" t="s">
        <v>60</v>
      </c>
      <c r="E4" s="73"/>
      <c r="F4" s="73" t="s">
        <v>61</v>
      </c>
      <c r="G4" s="73"/>
      <c r="H4" s="73" t="s">
        <v>62</v>
      </c>
      <c r="I4" s="73"/>
    </row>
    <row r="5" spans="1:9" ht="22.5" x14ac:dyDescent="0.25">
      <c r="A5" s="73"/>
      <c r="B5" s="73"/>
      <c r="C5" s="81"/>
      <c r="D5" s="4" t="s">
        <v>49</v>
      </c>
      <c r="E5" s="4" t="s">
        <v>50</v>
      </c>
      <c r="F5" s="4" t="s">
        <v>49</v>
      </c>
      <c r="G5" s="4" t="s">
        <v>50</v>
      </c>
      <c r="H5" s="4" t="s">
        <v>49</v>
      </c>
      <c r="I5" s="4" t="s">
        <v>50</v>
      </c>
    </row>
    <row r="6" spans="1:9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 t="s">
        <v>63</v>
      </c>
      <c r="I6" s="4" t="s">
        <v>64</v>
      </c>
    </row>
    <row r="7" spans="1:9" x14ac:dyDescent="0.25">
      <c r="A7" s="4">
        <v>1</v>
      </c>
      <c r="B7" s="21"/>
      <c r="C7" s="21"/>
      <c r="D7" s="17"/>
      <c r="E7" s="17"/>
      <c r="F7" s="17"/>
      <c r="G7" s="17"/>
      <c r="H7" s="18">
        <f>ROUND(D7*F7/1000,2)</f>
        <v>0</v>
      </c>
      <c r="I7" s="18">
        <f t="shared" ref="H7:I9" si="0">ROUND(E7*G7/1000,2)</f>
        <v>0</v>
      </c>
    </row>
    <row r="8" spans="1:9" x14ac:dyDescent="0.25">
      <c r="A8" s="4">
        <v>2</v>
      </c>
      <c r="B8" s="21"/>
      <c r="C8" s="21"/>
      <c r="D8" s="17"/>
      <c r="E8" s="17"/>
      <c r="F8" s="17"/>
      <c r="G8" s="17"/>
      <c r="H8" s="18">
        <f t="shared" si="0"/>
        <v>0</v>
      </c>
      <c r="I8" s="18">
        <f t="shared" si="0"/>
        <v>0</v>
      </c>
    </row>
    <row r="9" spans="1:9" ht="15.75" thickBot="1" x14ac:dyDescent="0.3">
      <c r="A9" s="4" t="s">
        <v>39</v>
      </c>
      <c r="B9" s="21"/>
      <c r="C9" s="21"/>
      <c r="D9" s="17"/>
      <c r="E9" s="17"/>
      <c r="F9" s="17"/>
      <c r="G9" s="17"/>
      <c r="H9" s="19">
        <f t="shared" si="0"/>
        <v>0</v>
      </c>
      <c r="I9" s="19">
        <f t="shared" si="0"/>
        <v>0</v>
      </c>
    </row>
    <row r="10" spans="1:9" ht="15.75" thickBot="1" x14ac:dyDescent="0.3">
      <c r="A10" s="4"/>
      <c r="B10" s="5" t="s">
        <v>21</v>
      </c>
      <c r="C10" s="5"/>
      <c r="D10" s="4"/>
      <c r="E10" s="4"/>
      <c r="F10" s="4"/>
      <c r="G10" s="10"/>
      <c r="H10" s="20">
        <f>SUM(H7:H9)</f>
        <v>0</v>
      </c>
      <c r="I10" s="23">
        <f>SUM(I7:I9)</f>
        <v>0</v>
      </c>
    </row>
    <row r="12" spans="1:9" x14ac:dyDescent="0.25">
      <c r="B12" s="8" t="s">
        <v>23</v>
      </c>
    </row>
    <row r="13" spans="1:9" x14ac:dyDescent="0.25">
      <c r="A13" s="8" t="s">
        <v>52</v>
      </c>
      <c r="B13" s="48" t="s">
        <v>77</v>
      </c>
    </row>
    <row r="14" spans="1:9" x14ac:dyDescent="0.25">
      <c r="A14" s="8" t="s">
        <v>54</v>
      </c>
      <c r="B14" s="49" t="s">
        <v>78</v>
      </c>
    </row>
    <row r="15" spans="1:9" x14ac:dyDescent="0.25">
      <c r="A15" s="8" t="s">
        <v>56</v>
      </c>
      <c r="B15" s="49" t="s">
        <v>79</v>
      </c>
    </row>
    <row r="16" spans="1:9" x14ac:dyDescent="0.25">
      <c r="A16" s="8" t="s">
        <v>68</v>
      </c>
      <c r="B16" s="49" t="s">
        <v>80</v>
      </c>
    </row>
    <row r="17" spans="1:2" x14ac:dyDescent="0.25">
      <c r="A17" s="8" t="s">
        <v>70</v>
      </c>
      <c r="B17" s="8" t="s">
        <v>81</v>
      </c>
    </row>
  </sheetData>
  <mergeCells count="7">
    <mergeCell ref="A2:I2"/>
    <mergeCell ref="A4:A5"/>
    <mergeCell ref="B4:B5"/>
    <mergeCell ref="C4:C5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Инструкция</vt:lpstr>
      <vt:lpstr>Паспорт</vt:lpstr>
      <vt:lpstr>1. Расчет (уголь)</vt:lpstr>
      <vt:lpstr>2.1 Транспортировка</vt:lpstr>
      <vt:lpstr>2.2 ФОТ ОПР</vt:lpstr>
      <vt:lpstr>2.3 ГСМ</vt:lpstr>
      <vt:lpstr>2.4 Аморт</vt:lpstr>
      <vt:lpstr>2.5 Ремонт</vt:lpstr>
      <vt:lpstr>2.6 Спецодежда и др.</vt:lpstr>
      <vt:lpstr>2.7 Прочие прямые</vt:lpstr>
      <vt:lpstr>2.8 Налоги и сборы</vt:lpstr>
      <vt:lpstr>2.9 АУП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2022-03-23T14:31:48Z</dcterms:modified>
</cp:coreProperties>
</file>