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12" activeTab="0"/>
  </bookViews>
  <sheets>
    <sheet name="Прил.1" sheetId="1" r:id="rId1"/>
    <sheet name="Прил.2" sheetId="2" r:id="rId2"/>
    <sheet name="прил 3" sheetId="3" r:id="rId3"/>
  </sheets>
  <definedNames>
    <definedName name="OLE_LINK1" localSheetId="2">'прил 3'!#REF!</definedName>
    <definedName name="_xlnm.Print_Area" localSheetId="2">'прил 3'!$A$1:$P$21</definedName>
    <definedName name="_xlnm.Print_Area" localSheetId="0">'Прил.1'!$A$1:$M$81</definedName>
    <definedName name="_xlnm.Print_Area" localSheetId="1">'Прил.2'!$A$1:$AZ$73</definedName>
  </definedNames>
  <calcPr fullCalcOnLoad="1"/>
</workbook>
</file>

<file path=xl/sharedStrings.xml><?xml version="1.0" encoding="utf-8"?>
<sst xmlns="http://schemas.openxmlformats.org/spreadsheetml/2006/main" count="383" uniqueCount="127">
  <si>
    <t>ХВС</t>
  </si>
  <si>
    <t>ГВС</t>
  </si>
  <si>
    <t>№ п/п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</si>
  <si>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</si>
  <si>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</si>
  <si>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>ремонт внутридомовых инженерных систем</t>
  </si>
  <si>
    <t>ремонт
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</si>
  <si>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</si>
  <si>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</si>
  <si>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</si>
  <si>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</si>
  <si>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</si>
  <si>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ЭЭ</t>
  </si>
  <si>
    <t>ТС</t>
  </si>
  <si>
    <t>ВО</t>
  </si>
  <si>
    <t>ГС</t>
  </si>
  <si>
    <t>рублей</t>
  </si>
  <si>
    <t>кв. метров</t>
  </si>
  <si>
    <t>куб. метров</t>
  </si>
  <si>
    <t>Сосновский муниципальный район</t>
  </si>
  <si>
    <t xml:space="preserve">Реестр многоквартирных домов по видам ремонта </t>
  </si>
  <si>
    <t>к постановлению Администрации Сосновского муниципального района</t>
  </si>
  <si>
    <t xml:space="preserve">" Об утверждении краткосрочного плана реализации </t>
  </si>
  <si>
    <t xml:space="preserve">региональной программы капитального ремонта </t>
  </si>
  <si>
    <t>Приложение 1</t>
  </si>
  <si>
    <t xml:space="preserve">Перечень многоквартирных домов  </t>
  </si>
  <si>
    <t>Адрес многоквартирного дома</t>
  </si>
  <si>
    <t>Год</t>
  </si>
  <si>
    <t>ввода в эскплуатацию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</si>
  <si>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</si>
  <si>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</si>
  <si>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</si>
  <si>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</si>
  <si>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Площадь помещений в многоквартирном доме</t>
  </si>
  <si>
    <t>Общая площадь многоквартирного дома, всего</t>
  </si>
  <si>
    <t>кв.метров</t>
  </si>
  <si>
    <t>Количество жителей, зарегистрированных в многоквартирном доме на дату утверждения краткосрочного плана</t>
  </si>
  <si>
    <t>Стоимость капитального ремонта</t>
  </si>
  <si>
    <t>человек</t>
  </si>
  <si>
    <t>Плановая дата завершения работ</t>
  </si>
  <si>
    <t>за счёт средств собственников помещений в многоквартирном доме</t>
  </si>
  <si>
    <t>Приложение 2</t>
  </si>
  <si>
    <t>Приложение 3</t>
  </si>
  <si>
    <t>I квартал</t>
  </si>
  <si>
    <t>II квартал</t>
  </si>
  <si>
    <t>III квартал</t>
  </si>
  <si>
    <t>IV квартал</t>
  </si>
  <si>
    <t>всего</t>
  </si>
  <si>
    <t>единиц</t>
  </si>
  <si>
    <t>Планируемые показатели выполнени Программы</t>
  </si>
  <si>
    <t>Наименование муниципального образования</t>
  </si>
  <si>
    <t>Общая площадь многоквартирных домов, всего</t>
  </si>
  <si>
    <t>Количество жителей, зарегистрированных в многоквартирном доме на дату утверждения программы</t>
  </si>
  <si>
    <t>Количество многоквартирных домов</t>
  </si>
  <si>
    <t>переустройство невентилируемой крыши на вентили-руемую крышу, устройство выходов на кровлю</t>
  </si>
  <si>
    <t>Всего</t>
  </si>
  <si>
    <t xml:space="preserve">в том числе жилых помещений, находящихся в собственности граждан </t>
  </si>
  <si>
    <t>общего имущества в многоквартирных домах</t>
  </si>
  <si>
    <t>кирпичные</t>
  </si>
  <si>
    <t>п. Полевой, ул. Солнечная, д. 11</t>
  </si>
  <si>
    <t>п. Саргазы, ул. Мира, д. 14</t>
  </si>
  <si>
    <t>панельные</t>
  </si>
  <si>
    <t>в Сосновском муниципальном районе на 2017-2019 гг."</t>
  </si>
  <si>
    <t>п. Есаульский, ул. Лесная, д. 10</t>
  </si>
  <si>
    <t>2017-2018</t>
  </si>
  <si>
    <t>п. Есаульский, ул. Трактористов, д. 1А</t>
  </si>
  <si>
    <t>п. Мирный, ул. Ленина, д. 14</t>
  </si>
  <si>
    <t>п. Мирный, ул. Ленина, д. 21</t>
  </si>
  <si>
    <t>п. Мирный, ул. Школьная, д. 12</t>
  </si>
  <si>
    <t>п. Мирный, ул. Школьная, д. 14</t>
  </si>
  <si>
    <t>п. Полевой, ул. Центральная, д. 13</t>
  </si>
  <si>
    <t>п. Полевой, ул. Центральная, д. 9</t>
  </si>
  <si>
    <t>п. Полетаево, ул. Пионерская, д. 1</t>
  </si>
  <si>
    <t>п. Полетаево, ул. Пионерская, д. 18</t>
  </si>
  <si>
    <t>п. Полетаево, ул. Северная, д. 68</t>
  </si>
  <si>
    <t>п. Рощино, ул. Фабричная, д. 3</t>
  </si>
  <si>
    <t>п. Саргазы, ул. Мира, д. 6</t>
  </si>
  <si>
    <t>п. Саргазы, ул. Мира, д. 7</t>
  </si>
  <si>
    <t>п. Саргазы, ул. Мира, д. 9</t>
  </si>
  <si>
    <t>с. Долгодеревенское, ул. 1 Мая, д. 133</t>
  </si>
  <si>
    <t>с. Долгодеревенское, ул. 1 Мая, д. 133А</t>
  </si>
  <si>
    <t>с. Долгодеревенское, ул. 1 Мая, д. 145</t>
  </si>
  <si>
    <t>с. Долгодеревенское, ул. 1 Мая, д. 149</t>
  </si>
  <si>
    <t>с. Долгодеревенское, ул. Ленина, д. 2</t>
  </si>
  <si>
    <t>с. Долгодеревенское, ул. Ленина, д. 40</t>
  </si>
  <si>
    <t>с. Долгодеревенское, ул. Ленина, д. 46</t>
  </si>
  <si>
    <t>с. Долгодеревенское, ул. Ленина, д. 8</t>
  </si>
  <si>
    <t>Итого по Сосновскому муниципальному району 2017-2018 гг.</t>
  </si>
  <si>
    <t>2018-2019</t>
  </si>
  <si>
    <t>Итого по Сосновскому муниципальному району 2018-2019 гг.</t>
  </si>
  <si>
    <t>п. Мирный, ул. Ленина, д. 13</t>
  </si>
  <si>
    <t>п. Мирный, ул. Школьная, д. 16</t>
  </si>
  <si>
    <t>п. Полевой, ул. Центральная, д. 5</t>
  </si>
  <si>
    <t>п. Полетаево, ул. Пионерская, д. 12</t>
  </si>
  <si>
    <t>п. Полетаево, ул. Пионерская, д. 4</t>
  </si>
  <si>
    <t>п. Саккулово, ул. Центральная, д. 4</t>
  </si>
  <si>
    <t>п. Трубный, ул. Комсомольская, д. 11</t>
  </si>
  <si>
    <t>блочные</t>
  </si>
  <si>
    <t>с. Долгодеревенское, ул. Ленина, д. 10</t>
  </si>
  <si>
    <t>с. Долгодеревенское, ул. Ленина, д. 48</t>
  </si>
  <si>
    <t>с. Кременкуль, ул. Ленина, д. 7</t>
  </si>
  <si>
    <t>п. Есаульский, ул. Лесная, д. 5</t>
  </si>
  <si>
    <t>Итого по Сосновскому муниципальному району 2019 г.</t>
  </si>
  <si>
    <t>Адрес многоквартирного дома*</t>
  </si>
  <si>
    <t xml:space="preserve">Стоимость капитального ремонта, всего                                             </t>
  </si>
  <si>
    <t>ПУ и (или) УУ*******</t>
  </si>
  <si>
    <t>утепление фасадов</t>
  </si>
  <si>
    <t>ЭЭ**</t>
  </si>
  <si>
    <t>ГВС***</t>
  </si>
  <si>
    <t>ХВС****</t>
  </si>
  <si>
    <t>ТС*****</t>
  </si>
  <si>
    <t>ВО******</t>
  </si>
  <si>
    <t xml:space="preserve">Стоимость осуществления строительного контроля, всего                                             </t>
  </si>
  <si>
    <t xml:space="preserve">Стоимость оказания услуг и выполнения работ по разработке проектной сметной документации, всего                                             </t>
  </si>
  <si>
    <t>Оказание услуг и выполнение работ по разработке проектной сметной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</si>
  <si>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сметной документации видов ремонта, установленных нормативным правовым актом Челябинской области</t>
  </si>
  <si>
    <t>Осуществление строительного контроля работ, установленных частью 1 статьи 166 Жилищного кодекса Российской Федерации</t>
  </si>
  <si>
    <t>Осуществление строительного контроля работ, установленных нормативным правовым актом Челябинской области</t>
  </si>
  <si>
    <t>ремонт фасад</t>
  </si>
  <si>
    <t>ПУ и (или) УУ</t>
  </si>
  <si>
    <t>Итого по Сосновскому муниципальному району  2017-2018 гг.</t>
  </si>
  <si>
    <t>в Сосновском муниципальном районе на 2017 -2019 гг."</t>
  </si>
  <si>
    <t>2017-2019 гг.</t>
  </si>
  <si>
    <t>Итого по Сосновскому муниципальному району за 2017 - 2019 гг.</t>
  </si>
  <si>
    <t>Итого по Сосновскому муниципальному району 2017-2019 гг.</t>
  </si>
  <si>
    <t>2019</t>
  </si>
  <si>
    <t>п. Есаульский, ул. Трактористов, д. 1а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</si>
</sst>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%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_р_."/>
    <numFmt numFmtId="200" formatCode="#,##0.00\ _₽"/>
    <numFmt numFmtId="201" formatCode="###\ ###\ ###\ ##0.00"/>
    <numFmt numFmtId="202" formatCode="0.0"/>
    <numFmt numFmtId="203" formatCode="[$-FC19]d\ mmmm\ yyyy\ &quot;г.&quot;"/>
    <numFmt numFmtId="204" formatCode="dd/mm/yy;@"/>
    <numFmt numFmtId="205" formatCode="[$-419]General"/>
  </numFmts>
  <fonts count="58">
    <font>
      <sz val="10"/>
      <name val="Arial"/>
      <family val="0"/>
    </font>
    <font>
      <sz val="22"/>
      <name val="Times New Roman"/>
      <family val="1"/>
    </font>
    <font>
      <sz val="3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Calibri"/>
      <family val="2"/>
    </font>
    <font>
      <sz val="26"/>
      <name val="Times New Roman"/>
      <family val="1"/>
    </font>
    <font>
      <sz val="36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4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9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70" applyFont="1" applyFill="1" applyBorder="1" applyAlignment="1">
      <alignment horizontal="left" vertical="center" wrapText="1"/>
      <protection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3" fontId="12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/>
    </xf>
    <xf numFmtId="4" fontId="56" fillId="0" borderId="11" xfId="0" applyNumberFormat="1" applyFont="1" applyFill="1" applyBorder="1" applyAlignment="1">
      <alignment horizontal="center" vertical="center"/>
    </xf>
    <xf numFmtId="4" fontId="57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4" fontId="5" fillId="0" borderId="22" xfId="0" applyNumberFormat="1" applyFont="1" applyFill="1" applyBorder="1" applyAlignment="1">
      <alignment horizontal="center" vertical="center" textRotation="90" wrapText="1"/>
    </xf>
    <xf numFmtId="4" fontId="5" fillId="0" borderId="23" xfId="0" applyNumberFormat="1" applyFont="1" applyFill="1" applyBorder="1" applyAlignment="1">
      <alignment horizontal="center" vertical="center" textRotation="90" wrapText="1"/>
    </xf>
    <xf numFmtId="4" fontId="5" fillId="0" borderId="24" xfId="0" applyNumberFormat="1" applyFont="1" applyFill="1" applyBorder="1" applyAlignment="1">
      <alignment horizontal="center" vertical="center" textRotation="90" wrapText="1"/>
    </xf>
    <xf numFmtId="4" fontId="5" fillId="0" borderId="25" xfId="0" applyNumberFormat="1" applyFont="1" applyFill="1" applyBorder="1" applyAlignment="1">
      <alignment horizontal="center" vertical="center" textRotation="90" wrapText="1"/>
    </xf>
    <xf numFmtId="4" fontId="5" fillId="0" borderId="26" xfId="0" applyNumberFormat="1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textRotation="90" wrapText="1"/>
    </xf>
    <xf numFmtId="4" fontId="5" fillId="0" borderId="13" xfId="0" applyNumberFormat="1" applyFont="1" applyFill="1" applyBorder="1" applyAlignment="1">
      <alignment horizontal="center" vertical="center" textRotation="90" wrapText="1"/>
    </xf>
    <xf numFmtId="4" fontId="5" fillId="0" borderId="21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3" fontId="7" fillId="0" borderId="18" xfId="0" applyNumberFormat="1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left" vertical="center"/>
    </xf>
    <xf numFmtId="3" fontId="7" fillId="0" borderId="20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9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19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19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9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3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horizontal="right" vertical="center"/>
    </xf>
    <xf numFmtId="3" fontId="13" fillId="0" borderId="18" xfId="0" applyNumberFormat="1" applyFont="1" applyFill="1" applyBorder="1" applyAlignment="1">
      <alignment horizontal="left" vertical="center" wrapText="1"/>
    </xf>
    <xf numFmtId="3" fontId="13" fillId="0" borderId="20" xfId="0" applyNumberFormat="1" applyFont="1" applyFill="1" applyBorder="1" applyAlignment="1">
      <alignment horizontal="left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7" xfId="55"/>
    <cellStyle name="Обычный 3" xfId="56"/>
    <cellStyle name="Обычный 33" xfId="57"/>
    <cellStyle name="Обычный 34" xfId="58"/>
    <cellStyle name="Обычный 38" xfId="59"/>
    <cellStyle name="Обычный 4" xfId="60"/>
    <cellStyle name="Обычный 40" xfId="61"/>
    <cellStyle name="Обычный 41" xfId="62"/>
    <cellStyle name="Обычный 42" xfId="63"/>
    <cellStyle name="Обычный 44" xfId="64"/>
    <cellStyle name="Обычный 45" xfId="65"/>
    <cellStyle name="Обычный 46" xfId="66"/>
    <cellStyle name="Обычный 47 2" xfId="67"/>
    <cellStyle name="Обычный 5" xfId="68"/>
    <cellStyle name="Обычный 51" xfId="69"/>
    <cellStyle name="Обычный 56" xfId="70"/>
    <cellStyle name="Обычный 6" xfId="71"/>
    <cellStyle name="Обычный 61" xfId="72"/>
    <cellStyle name="Обычный 62" xfId="73"/>
    <cellStyle name="Обычный 7" xfId="74"/>
    <cellStyle name="Обычный 9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"/>
  <sheetViews>
    <sheetView tabSelected="1" view="pageBreakPreview" zoomScale="80" zoomScaleNormal="60" zoomScaleSheetLayoutView="80" zoomScalePageLayoutView="0" workbookViewId="0" topLeftCell="A37">
      <selection activeCell="G61" sqref="G61"/>
    </sheetView>
  </sheetViews>
  <sheetFormatPr defaultColWidth="9.140625" defaultRowHeight="12.75"/>
  <cols>
    <col min="1" max="1" width="5.7109375" style="16" customWidth="1"/>
    <col min="2" max="2" width="53.00390625" style="17" customWidth="1"/>
    <col min="3" max="3" width="11.7109375" style="18" customWidth="1"/>
    <col min="4" max="4" width="7.140625" style="17" customWidth="1"/>
    <col min="5" max="5" width="16.140625" style="18" customWidth="1"/>
    <col min="6" max="6" width="11.421875" style="17" customWidth="1"/>
    <col min="7" max="7" width="11.7109375" style="19" customWidth="1"/>
    <col min="8" max="8" width="13.8515625" style="19" customWidth="1"/>
    <col min="9" max="9" width="15.7109375" style="20" customWidth="1"/>
    <col min="10" max="10" width="14.00390625" style="20" customWidth="1"/>
    <col min="11" max="11" width="12.8515625" style="20" customWidth="1"/>
    <col min="12" max="12" width="20.8515625" style="20" customWidth="1"/>
    <col min="13" max="13" width="19.140625" style="20" customWidth="1"/>
    <col min="14" max="14" width="11.00390625" style="21" customWidth="1"/>
    <col min="15" max="15" width="9.140625" style="21" customWidth="1"/>
    <col min="16" max="16" width="9.7109375" style="21" bestFit="1" customWidth="1"/>
    <col min="17" max="16384" width="9.140625" style="21" customWidth="1"/>
  </cols>
  <sheetData>
    <row r="2" spans="10:13" ht="18.75" customHeight="1">
      <c r="J2" s="72" t="s">
        <v>24</v>
      </c>
      <c r="K2" s="72"/>
      <c r="L2" s="72"/>
      <c r="M2" s="72"/>
    </row>
    <row r="3" ht="23.25">
      <c r="M3" s="15" t="s">
        <v>21</v>
      </c>
    </row>
    <row r="4" ht="23.25">
      <c r="M4" s="15" t="s">
        <v>22</v>
      </c>
    </row>
    <row r="5" ht="23.25">
      <c r="M5" s="15" t="s">
        <v>23</v>
      </c>
    </row>
    <row r="6" ht="23.25">
      <c r="M6" s="15" t="s">
        <v>57</v>
      </c>
    </row>
    <row r="7" ht="23.25">
      <c r="M7" s="15" t="s">
        <v>62</v>
      </c>
    </row>
    <row r="8" ht="23.25">
      <c r="M8" s="15"/>
    </row>
    <row r="9" ht="23.25">
      <c r="M9" s="15"/>
    </row>
    <row r="10" spans="1:13" ht="21" customHeight="1">
      <c r="A10" s="80" t="s">
        <v>25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21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22"/>
      <c r="M11" s="22"/>
    </row>
    <row r="12" spans="1:13" ht="21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22"/>
      <c r="M12" s="22"/>
    </row>
    <row r="13" spans="1:13" ht="59.25" customHeight="1">
      <c r="A13" s="84" t="s">
        <v>2</v>
      </c>
      <c r="B13" s="85" t="s">
        <v>26</v>
      </c>
      <c r="C13" s="85" t="s">
        <v>27</v>
      </c>
      <c r="D13" s="85"/>
      <c r="E13" s="86" t="s">
        <v>30</v>
      </c>
      <c r="F13" s="86" t="s">
        <v>31</v>
      </c>
      <c r="G13" s="73" t="s">
        <v>32</v>
      </c>
      <c r="H13" s="76" t="s">
        <v>34</v>
      </c>
      <c r="I13" s="90" t="s">
        <v>33</v>
      </c>
      <c r="J13" s="91"/>
      <c r="K13" s="78" t="s">
        <v>36</v>
      </c>
      <c r="L13" s="23" t="s">
        <v>37</v>
      </c>
      <c r="M13" s="81" t="s">
        <v>39</v>
      </c>
    </row>
    <row r="14" spans="1:13" ht="201" customHeight="1">
      <c r="A14" s="84"/>
      <c r="B14" s="85"/>
      <c r="C14" s="86" t="s">
        <v>28</v>
      </c>
      <c r="D14" s="86" t="s">
        <v>29</v>
      </c>
      <c r="E14" s="86"/>
      <c r="F14" s="86"/>
      <c r="G14" s="74"/>
      <c r="H14" s="77"/>
      <c r="I14" s="24" t="s">
        <v>55</v>
      </c>
      <c r="J14" s="24" t="s">
        <v>56</v>
      </c>
      <c r="K14" s="79"/>
      <c r="L14" s="23" t="s">
        <v>40</v>
      </c>
      <c r="M14" s="82"/>
    </row>
    <row r="15" spans="1:13" ht="45.75" customHeight="1">
      <c r="A15" s="84"/>
      <c r="B15" s="85"/>
      <c r="C15" s="86"/>
      <c r="D15" s="86"/>
      <c r="E15" s="86"/>
      <c r="F15" s="86"/>
      <c r="G15" s="75"/>
      <c r="H15" s="25" t="s">
        <v>35</v>
      </c>
      <c r="I15" s="25" t="s">
        <v>35</v>
      </c>
      <c r="J15" s="25" t="s">
        <v>35</v>
      </c>
      <c r="K15" s="25" t="s">
        <v>38</v>
      </c>
      <c r="L15" s="25" t="s">
        <v>16</v>
      </c>
      <c r="M15" s="83"/>
    </row>
    <row r="16" spans="1:13" ht="18.75">
      <c r="A16" s="26">
        <v>1</v>
      </c>
      <c r="B16" s="27">
        <v>2</v>
      </c>
      <c r="C16" s="28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</row>
    <row r="17" spans="1:13" ht="24.75" customHeight="1">
      <c r="A17" s="30">
        <v>1</v>
      </c>
      <c r="B17" s="31" t="s">
        <v>63</v>
      </c>
      <c r="C17" s="23">
        <v>1961</v>
      </c>
      <c r="D17" s="31"/>
      <c r="E17" s="23" t="s">
        <v>61</v>
      </c>
      <c r="F17" s="23">
        <v>2</v>
      </c>
      <c r="G17" s="13">
        <v>2</v>
      </c>
      <c r="H17" s="13">
        <v>912.8</v>
      </c>
      <c r="I17" s="13">
        <v>559.38</v>
      </c>
      <c r="J17" s="13">
        <v>559.38</v>
      </c>
      <c r="K17" s="13">
        <v>36</v>
      </c>
      <c r="L17" s="13">
        <v>302713.45</v>
      </c>
      <c r="M17" s="12" t="s">
        <v>64</v>
      </c>
    </row>
    <row r="18" spans="1:13" ht="24.75" customHeight="1">
      <c r="A18" s="30">
        <v>2</v>
      </c>
      <c r="B18" s="31" t="s">
        <v>65</v>
      </c>
      <c r="C18" s="23">
        <v>1975</v>
      </c>
      <c r="D18" s="31"/>
      <c r="E18" s="23" t="s">
        <v>58</v>
      </c>
      <c r="F18" s="23">
        <v>3</v>
      </c>
      <c r="G18" s="13">
        <v>1</v>
      </c>
      <c r="H18" s="13">
        <v>1839</v>
      </c>
      <c r="I18" s="13">
        <v>1419.2</v>
      </c>
      <c r="J18" s="13">
        <v>1057</v>
      </c>
      <c r="K18" s="13">
        <v>112</v>
      </c>
      <c r="L18" s="13">
        <v>835815.1599999999</v>
      </c>
      <c r="M18" s="12" t="s">
        <v>64</v>
      </c>
    </row>
    <row r="19" spans="1:13" ht="24.75" customHeight="1">
      <c r="A19" s="30">
        <v>3</v>
      </c>
      <c r="B19" s="31" t="s">
        <v>66</v>
      </c>
      <c r="C19" s="23">
        <v>1965</v>
      </c>
      <c r="D19" s="31"/>
      <c r="E19" s="23" t="s">
        <v>58</v>
      </c>
      <c r="F19" s="23">
        <v>2</v>
      </c>
      <c r="G19" s="13">
        <v>2</v>
      </c>
      <c r="H19" s="13">
        <v>604.7</v>
      </c>
      <c r="I19" s="13">
        <v>508.2</v>
      </c>
      <c r="J19" s="13">
        <v>340.9</v>
      </c>
      <c r="K19" s="13">
        <v>24</v>
      </c>
      <c r="L19" s="13">
        <v>3440610</v>
      </c>
      <c r="M19" s="12" t="s">
        <v>64</v>
      </c>
    </row>
    <row r="20" spans="1:13" ht="24.75" customHeight="1">
      <c r="A20" s="30">
        <v>4</v>
      </c>
      <c r="B20" s="31" t="s">
        <v>67</v>
      </c>
      <c r="C20" s="23">
        <v>1968</v>
      </c>
      <c r="D20" s="31"/>
      <c r="E20" s="23" t="s">
        <v>58</v>
      </c>
      <c r="F20" s="23">
        <v>1</v>
      </c>
      <c r="G20" s="13">
        <v>2</v>
      </c>
      <c r="H20" s="13">
        <v>578.47</v>
      </c>
      <c r="I20" s="13">
        <v>534.77</v>
      </c>
      <c r="J20" s="13">
        <v>413</v>
      </c>
      <c r="K20" s="13">
        <v>36</v>
      </c>
      <c r="L20" s="13">
        <v>433359.91000000003</v>
      </c>
      <c r="M20" s="12" t="s">
        <v>64</v>
      </c>
    </row>
    <row r="21" spans="1:13" ht="24.75" customHeight="1">
      <c r="A21" s="30">
        <v>5</v>
      </c>
      <c r="B21" s="31" t="s">
        <v>68</v>
      </c>
      <c r="C21" s="23">
        <v>1976</v>
      </c>
      <c r="D21" s="31"/>
      <c r="E21" s="23" t="s">
        <v>58</v>
      </c>
      <c r="F21" s="23">
        <v>2</v>
      </c>
      <c r="G21" s="13">
        <v>3</v>
      </c>
      <c r="H21" s="13">
        <v>866.8</v>
      </c>
      <c r="I21" s="13">
        <v>746</v>
      </c>
      <c r="J21" s="13">
        <v>746</v>
      </c>
      <c r="K21" s="13">
        <v>50</v>
      </c>
      <c r="L21" s="13">
        <v>1850010</v>
      </c>
      <c r="M21" s="12" t="s">
        <v>64</v>
      </c>
    </row>
    <row r="22" spans="1:13" ht="24.75" customHeight="1">
      <c r="A22" s="30">
        <v>6</v>
      </c>
      <c r="B22" s="31" t="s">
        <v>69</v>
      </c>
      <c r="C22" s="23">
        <v>1975</v>
      </c>
      <c r="D22" s="31"/>
      <c r="E22" s="23" t="s">
        <v>58</v>
      </c>
      <c r="F22" s="23">
        <v>2</v>
      </c>
      <c r="G22" s="13">
        <v>3</v>
      </c>
      <c r="H22" s="13">
        <v>863.2</v>
      </c>
      <c r="I22" s="13">
        <v>766.18</v>
      </c>
      <c r="J22" s="13">
        <v>766.18</v>
      </c>
      <c r="K22" s="13">
        <v>50</v>
      </c>
      <c r="L22" s="13">
        <v>4709824</v>
      </c>
      <c r="M22" s="12" t="s">
        <v>64</v>
      </c>
    </row>
    <row r="23" spans="1:13" ht="24.75" customHeight="1">
      <c r="A23" s="30">
        <v>7</v>
      </c>
      <c r="B23" s="31" t="s">
        <v>59</v>
      </c>
      <c r="C23" s="23">
        <v>1980</v>
      </c>
      <c r="D23" s="31"/>
      <c r="E23" s="23" t="s">
        <v>58</v>
      </c>
      <c r="F23" s="23">
        <v>3</v>
      </c>
      <c r="G23" s="13">
        <v>1</v>
      </c>
      <c r="H23" s="13">
        <v>1901.1</v>
      </c>
      <c r="I23" s="13">
        <v>1041.7</v>
      </c>
      <c r="J23" s="13">
        <v>1041.7</v>
      </c>
      <c r="K23" s="13">
        <v>80</v>
      </c>
      <c r="L23" s="13">
        <v>2849000.6499999994</v>
      </c>
      <c r="M23" s="12" t="s">
        <v>64</v>
      </c>
    </row>
    <row r="24" spans="1:13" ht="24.75" customHeight="1">
      <c r="A24" s="30">
        <v>8</v>
      </c>
      <c r="B24" s="31" t="s">
        <v>70</v>
      </c>
      <c r="C24" s="23">
        <v>1963</v>
      </c>
      <c r="D24" s="31"/>
      <c r="E24" s="23" t="s">
        <v>58</v>
      </c>
      <c r="F24" s="23">
        <v>2</v>
      </c>
      <c r="G24" s="13">
        <v>1</v>
      </c>
      <c r="H24" s="13">
        <v>338.7</v>
      </c>
      <c r="I24" s="13">
        <v>311.8</v>
      </c>
      <c r="J24" s="13">
        <v>276.3</v>
      </c>
      <c r="K24" s="13">
        <v>24</v>
      </c>
      <c r="L24" s="13">
        <v>899847.1399999999</v>
      </c>
      <c r="M24" s="12" t="s">
        <v>64</v>
      </c>
    </row>
    <row r="25" spans="1:13" ht="24.75" customHeight="1">
      <c r="A25" s="30">
        <v>9</v>
      </c>
      <c r="B25" s="31" t="s">
        <v>71</v>
      </c>
      <c r="C25" s="23">
        <v>1969</v>
      </c>
      <c r="D25" s="31"/>
      <c r="E25" s="23" t="s">
        <v>58</v>
      </c>
      <c r="F25" s="23">
        <v>2</v>
      </c>
      <c r="G25" s="13">
        <v>2</v>
      </c>
      <c r="H25" s="13">
        <v>404.8</v>
      </c>
      <c r="I25" s="13">
        <v>361.2</v>
      </c>
      <c r="J25" s="13">
        <v>311.9</v>
      </c>
      <c r="K25" s="13">
        <v>24</v>
      </c>
      <c r="L25" s="13">
        <v>832422.16</v>
      </c>
      <c r="M25" s="12" t="s">
        <v>64</v>
      </c>
    </row>
    <row r="26" spans="1:13" ht="24.75" customHeight="1">
      <c r="A26" s="30">
        <v>10</v>
      </c>
      <c r="B26" s="31" t="s">
        <v>72</v>
      </c>
      <c r="C26" s="23">
        <v>1961</v>
      </c>
      <c r="D26" s="31"/>
      <c r="E26" s="23" t="s">
        <v>58</v>
      </c>
      <c r="F26" s="23">
        <v>2</v>
      </c>
      <c r="G26" s="13">
        <v>2</v>
      </c>
      <c r="H26" s="13">
        <v>1091.2</v>
      </c>
      <c r="I26" s="13">
        <v>902.9</v>
      </c>
      <c r="J26" s="13">
        <v>902.9</v>
      </c>
      <c r="K26" s="13">
        <v>24</v>
      </c>
      <c r="L26" s="13">
        <v>1145807.55</v>
      </c>
      <c r="M26" s="12" t="s">
        <v>64</v>
      </c>
    </row>
    <row r="27" spans="1:13" ht="24.75" customHeight="1">
      <c r="A27" s="30">
        <v>11</v>
      </c>
      <c r="B27" s="31" t="s">
        <v>73</v>
      </c>
      <c r="C27" s="23">
        <v>1976</v>
      </c>
      <c r="D27" s="31"/>
      <c r="E27" s="23" t="s">
        <v>58</v>
      </c>
      <c r="F27" s="23">
        <v>2</v>
      </c>
      <c r="G27" s="13">
        <v>3</v>
      </c>
      <c r="H27" s="13">
        <v>861.9</v>
      </c>
      <c r="I27" s="13">
        <v>484.7</v>
      </c>
      <c r="J27" s="13">
        <v>438.4</v>
      </c>
      <c r="K27" s="13">
        <v>41</v>
      </c>
      <c r="L27" s="13">
        <v>4032533.66</v>
      </c>
      <c r="M27" s="12" t="s">
        <v>64</v>
      </c>
    </row>
    <row r="28" spans="1:13" ht="24.75" customHeight="1">
      <c r="A28" s="30">
        <v>12</v>
      </c>
      <c r="B28" s="31" t="s">
        <v>74</v>
      </c>
      <c r="C28" s="23">
        <v>1962</v>
      </c>
      <c r="D28" s="31"/>
      <c r="E28" s="23" t="s">
        <v>58</v>
      </c>
      <c r="F28" s="23">
        <v>2</v>
      </c>
      <c r="G28" s="13">
        <v>2</v>
      </c>
      <c r="H28" s="13">
        <v>953.6</v>
      </c>
      <c r="I28" s="13">
        <v>622.3</v>
      </c>
      <c r="J28" s="13">
        <v>622.3</v>
      </c>
      <c r="K28" s="13">
        <v>28</v>
      </c>
      <c r="L28" s="13">
        <v>37603.15</v>
      </c>
      <c r="M28" s="12" t="s">
        <v>64</v>
      </c>
    </row>
    <row r="29" spans="1:13" ht="24.75" customHeight="1">
      <c r="A29" s="30">
        <v>13</v>
      </c>
      <c r="B29" s="31" t="s">
        <v>75</v>
      </c>
      <c r="C29" s="23">
        <v>1981</v>
      </c>
      <c r="D29" s="31"/>
      <c r="E29" s="23" t="s">
        <v>61</v>
      </c>
      <c r="F29" s="23">
        <v>5</v>
      </c>
      <c r="G29" s="13">
        <v>4</v>
      </c>
      <c r="H29" s="13">
        <v>4187.9</v>
      </c>
      <c r="I29" s="13">
        <v>3204.9</v>
      </c>
      <c r="J29" s="13">
        <v>3204.9</v>
      </c>
      <c r="K29" s="13">
        <v>158</v>
      </c>
      <c r="L29" s="13">
        <v>251345.62</v>
      </c>
      <c r="M29" s="12" t="s">
        <v>64</v>
      </c>
    </row>
    <row r="30" spans="1:13" ht="24.75" customHeight="1">
      <c r="A30" s="30">
        <v>14</v>
      </c>
      <c r="B30" s="31" t="s">
        <v>76</v>
      </c>
      <c r="C30" s="23">
        <v>1970</v>
      </c>
      <c r="D30" s="31"/>
      <c r="E30" s="23" t="s">
        <v>58</v>
      </c>
      <c r="F30" s="23">
        <v>2</v>
      </c>
      <c r="G30" s="13">
        <v>2</v>
      </c>
      <c r="H30" s="13">
        <v>764</v>
      </c>
      <c r="I30" s="13">
        <v>718.4</v>
      </c>
      <c r="J30" s="13">
        <v>718.4</v>
      </c>
      <c r="K30" s="13">
        <v>30</v>
      </c>
      <c r="L30" s="13">
        <v>3368933.9899999998</v>
      </c>
      <c r="M30" s="12" t="s">
        <v>64</v>
      </c>
    </row>
    <row r="31" spans="1:13" ht="24.75" customHeight="1">
      <c r="A31" s="30">
        <v>15</v>
      </c>
      <c r="B31" s="31" t="s">
        <v>77</v>
      </c>
      <c r="C31" s="23">
        <v>1919</v>
      </c>
      <c r="D31" s="31"/>
      <c r="E31" s="23" t="s">
        <v>58</v>
      </c>
      <c r="F31" s="23">
        <v>2</v>
      </c>
      <c r="G31" s="13">
        <v>2</v>
      </c>
      <c r="H31" s="13">
        <v>783.7</v>
      </c>
      <c r="I31" s="13">
        <v>730.5</v>
      </c>
      <c r="J31" s="13">
        <v>730.5</v>
      </c>
      <c r="K31" s="13">
        <v>32</v>
      </c>
      <c r="L31" s="13">
        <v>3177661.85</v>
      </c>
      <c r="M31" s="12" t="s">
        <v>64</v>
      </c>
    </row>
    <row r="32" spans="1:13" ht="24.75" customHeight="1">
      <c r="A32" s="30">
        <v>16</v>
      </c>
      <c r="B32" s="31" t="s">
        <v>78</v>
      </c>
      <c r="C32" s="23">
        <v>1974</v>
      </c>
      <c r="D32" s="31"/>
      <c r="E32" s="23" t="s">
        <v>58</v>
      </c>
      <c r="F32" s="23">
        <v>2</v>
      </c>
      <c r="G32" s="13">
        <v>1</v>
      </c>
      <c r="H32" s="13">
        <v>381.8</v>
      </c>
      <c r="I32" s="13">
        <v>345.7</v>
      </c>
      <c r="J32" s="13">
        <v>345.7</v>
      </c>
      <c r="K32" s="13">
        <v>14</v>
      </c>
      <c r="L32" s="13">
        <v>873074.34</v>
      </c>
      <c r="M32" s="12" t="s">
        <v>64</v>
      </c>
    </row>
    <row r="33" spans="1:13" ht="24.75" customHeight="1">
      <c r="A33" s="30">
        <v>17</v>
      </c>
      <c r="B33" s="31" t="s">
        <v>79</v>
      </c>
      <c r="C33" s="23">
        <v>1965</v>
      </c>
      <c r="D33" s="31"/>
      <c r="E33" s="23" t="s">
        <v>61</v>
      </c>
      <c r="F33" s="23">
        <v>2</v>
      </c>
      <c r="G33" s="13">
        <v>2</v>
      </c>
      <c r="H33" s="13">
        <v>2067.3</v>
      </c>
      <c r="I33" s="13">
        <v>1305.8</v>
      </c>
      <c r="J33" s="13">
        <v>1305.8</v>
      </c>
      <c r="K33" s="13">
        <v>25</v>
      </c>
      <c r="L33" s="13">
        <v>2412840.52</v>
      </c>
      <c r="M33" s="12" t="s">
        <v>64</v>
      </c>
    </row>
    <row r="34" spans="1:13" ht="24.75" customHeight="1">
      <c r="A34" s="30">
        <v>18</v>
      </c>
      <c r="B34" s="31" t="s">
        <v>80</v>
      </c>
      <c r="C34" s="23">
        <v>1966</v>
      </c>
      <c r="D34" s="31"/>
      <c r="E34" s="23" t="s">
        <v>61</v>
      </c>
      <c r="F34" s="23">
        <v>2</v>
      </c>
      <c r="G34" s="13">
        <v>2</v>
      </c>
      <c r="H34" s="13">
        <v>2067.3</v>
      </c>
      <c r="I34" s="13">
        <v>1579.4</v>
      </c>
      <c r="J34" s="13">
        <v>1503</v>
      </c>
      <c r="K34" s="13">
        <v>29</v>
      </c>
      <c r="L34" s="13">
        <v>2349844.7499999995</v>
      </c>
      <c r="M34" s="12" t="s">
        <v>64</v>
      </c>
    </row>
    <row r="35" spans="1:13" ht="24.75" customHeight="1">
      <c r="A35" s="30">
        <v>19</v>
      </c>
      <c r="B35" s="31" t="s">
        <v>81</v>
      </c>
      <c r="C35" s="23">
        <v>1970</v>
      </c>
      <c r="D35" s="31"/>
      <c r="E35" s="23" t="s">
        <v>58</v>
      </c>
      <c r="F35" s="23">
        <v>2</v>
      </c>
      <c r="G35" s="13">
        <v>2</v>
      </c>
      <c r="H35" s="13">
        <v>1264.3</v>
      </c>
      <c r="I35" s="13">
        <v>724.1</v>
      </c>
      <c r="J35" s="13">
        <v>724.1</v>
      </c>
      <c r="K35" s="13">
        <v>26</v>
      </c>
      <c r="L35" s="13">
        <v>860813.1100000001</v>
      </c>
      <c r="M35" s="12" t="s">
        <v>64</v>
      </c>
    </row>
    <row r="36" spans="1:13" ht="24.75" customHeight="1">
      <c r="A36" s="30">
        <v>20</v>
      </c>
      <c r="B36" s="31" t="s">
        <v>82</v>
      </c>
      <c r="C36" s="23">
        <v>1974</v>
      </c>
      <c r="D36" s="31"/>
      <c r="E36" s="23" t="s">
        <v>61</v>
      </c>
      <c r="F36" s="23">
        <v>4</v>
      </c>
      <c r="G36" s="13">
        <v>1</v>
      </c>
      <c r="H36" s="13">
        <v>2501.7</v>
      </c>
      <c r="I36" s="13">
        <v>2380.5</v>
      </c>
      <c r="J36" s="13">
        <v>1517.2</v>
      </c>
      <c r="K36" s="13">
        <v>25</v>
      </c>
      <c r="L36" s="13">
        <v>975020.29</v>
      </c>
      <c r="M36" s="12" t="s">
        <v>64</v>
      </c>
    </row>
    <row r="37" spans="1:13" ht="24.75" customHeight="1">
      <c r="A37" s="30">
        <v>21</v>
      </c>
      <c r="B37" s="31" t="s">
        <v>83</v>
      </c>
      <c r="C37" s="23">
        <v>1960</v>
      </c>
      <c r="D37" s="31"/>
      <c r="E37" s="23" t="s">
        <v>58</v>
      </c>
      <c r="F37" s="23">
        <v>2</v>
      </c>
      <c r="G37" s="13">
        <v>2</v>
      </c>
      <c r="H37" s="13">
        <v>770.1</v>
      </c>
      <c r="I37" s="13">
        <v>711.5</v>
      </c>
      <c r="J37" s="13">
        <v>711.5</v>
      </c>
      <c r="K37" s="13">
        <v>31</v>
      </c>
      <c r="L37" s="13">
        <v>1372404.52</v>
      </c>
      <c r="M37" s="12" t="s">
        <v>64</v>
      </c>
    </row>
    <row r="38" spans="1:13" ht="24.75" customHeight="1">
      <c r="A38" s="30">
        <v>22</v>
      </c>
      <c r="B38" s="31" t="s">
        <v>84</v>
      </c>
      <c r="C38" s="23">
        <v>1966</v>
      </c>
      <c r="D38" s="31"/>
      <c r="E38" s="23" t="s">
        <v>58</v>
      </c>
      <c r="F38" s="23">
        <v>2</v>
      </c>
      <c r="G38" s="13">
        <v>3</v>
      </c>
      <c r="H38" s="13">
        <v>1496.8</v>
      </c>
      <c r="I38" s="13">
        <v>902.1</v>
      </c>
      <c r="J38" s="13">
        <v>858.2</v>
      </c>
      <c r="K38" s="13">
        <v>46</v>
      </c>
      <c r="L38" s="13">
        <v>2228346.09</v>
      </c>
      <c r="M38" s="12" t="s">
        <v>64</v>
      </c>
    </row>
    <row r="39" spans="1:13" ht="24.75" customHeight="1">
      <c r="A39" s="30">
        <v>23</v>
      </c>
      <c r="B39" s="31" t="s">
        <v>85</v>
      </c>
      <c r="C39" s="23">
        <v>1978</v>
      </c>
      <c r="D39" s="31"/>
      <c r="E39" s="23" t="s">
        <v>58</v>
      </c>
      <c r="F39" s="23">
        <v>2</v>
      </c>
      <c r="G39" s="13">
        <v>1</v>
      </c>
      <c r="H39" s="13">
        <v>501.2</v>
      </c>
      <c r="I39" s="13">
        <v>465.76</v>
      </c>
      <c r="J39" s="13">
        <v>465.76</v>
      </c>
      <c r="K39" s="13">
        <v>50</v>
      </c>
      <c r="L39" s="13">
        <v>660849.1599999999</v>
      </c>
      <c r="M39" s="12" t="s">
        <v>64</v>
      </c>
    </row>
    <row r="40" spans="1:13" ht="24.75" customHeight="1">
      <c r="A40" s="30">
        <v>24</v>
      </c>
      <c r="B40" s="31" t="s">
        <v>86</v>
      </c>
      <c r="C40" s="23">
        <v>1962</v>
      </c>
      <c r="D40" s="31"/>
      <c r="E40" s="23" t="s">
        <v>58</v>
      </c>
      <c r="F40" s="23">
        <v>2</v>
      </c>
      <c r="G40" s="13">
        <v>2</v>
      </c>
      <c r="H40" s="13">
        <v>777.9</v>
      </c>
      <c r="I40" s="13">
        <v>719</v>
      </c>
      <c r="J40" s="13">
        <v>719</v>
      </c>
      <c r="K40" s="13">
        <v>25</v>
      </c>
      <c r="L40" s="13">
        <v>45629.34</v>
      </c>
      <c r="M40" s="12" t="s">
        <v>64</v>
      </c>
    </row>
    <row r="41" spans="1:13" ht="24.75" customHeight="1">
      <c r="A41" s="87" t="s">
        <v>87</v>
      </c>
      <c r="B41" s="88"/>
      <c r="C41" s="88"/>
      <c r="D41" s="88"/>
      <c r="E41" s="88"/>
      <c r="F41" s="88"/>
      <c r="G41" s="89"/>
      <c r="H41" s="33">
        <f>SUM(H17:H40)</f>
        <v>28780.269999999997</v>
      </c>
      <c r="I41" s="33">
        <f>SUM(I17:I40)</f>
        <v>22045.989999999994</v>
      </c>
      <c r="J41" s="33">
        <f>SUM(J17:J40)</f>
        <v>20280.019999999997</v>
      </c>
      <c r="K41" s="33">
        <f>SUM(K17:K40)</f>
        <v>1020</v>
      </c>
      <c r="L41" s="33">
        <f>SUM(L17:L40)</f>
        <v>39946310.41</v>
      </c>
      <c r="M41" s="12"/>
    </row>
    <row r="42" spans="1:13" ht="24.75" customHeight="1">
      <c r="A42" s="30">
        <v>1</v>
      </c>
      <c r="B42" s="31" t="s">
        <v>63</v>
      </c>
      <c r="C42" s="23">
        <v>1961</v>
      </c>
      <c r="D42" s="31"/>
      <c r="E42" s="23" t="s">
        <v>61</v>
      </c>
      <c r="F42" s="23">
        <v>2</v>
      </c>
      <c r="G42" s="13">
        <v>2</v>
      </c>
      <c r="H42" s="13">
        <v>912.8</v>
      </c>
      <c r="I42" s="13">
        <v>559.38</v>
      </c>
      <c r="J42" s="13">
        <v>559.38</v>
      </c>
      <c r="K42" s="13">
        <v>36</v>
      </c>
      <c r="L42" s="13">
        <v>3750567.0800000005</v>
      </c>
      <c r="M42" s="12" t="s">
        <v>88</v>
      </c>
    </row>
    <row r="43" spans="1:13" ht="24.75" customHeight="1">
      <c r="A43" s="30">
        <v>2</v>
      </c>
      <c r="B43" s="31" t="s">
        <v>65</v>
      </c>
      <c r="C43" s="23">
        <v>1975</v>
      </c>
      <c r="D43" s="31"/>
      <c r="E43" s="23" t="s">
        <v>58</v>
      </c>
      <c r="F43" s="23">
        <v>3</v>
      </c>
      <c r="G43" s="13">
        <v>1</v>
      </c>
      <c r="H43" s="13">
        <v>1839</v>
      </c>
      <c r="I43" s="13">
        <v>1419.2</v>
      </c>
      <c r="J43" s="13">
        <v>1057</v>
      </c>
      <c r="K43" s="13">
        <v>112</v>
      </c>
      <c r="L43" s="13">
        <v>1314966.7400000002</v>
      </c>
      <c r="M43" s="12" t="s">
        <v>88</v>
      </c>
    </row>
    <row r="44" spans="1:13" ht="24.75" customHeight="1">
      <c r="A44" s="30">
        <v>3</v>
      </c>
      <c r="B44" s="31" t="s">
        <v>67</v>
      </c>
      <c r="C44" s="23">
        <v>1968</v>
      </c>
      <c r="D44" s="31"/>
      <c r="E44" s="23" t="s">
        <v>58</v>
      </c>
      <c r="F44" s="23">
        <v>1</v>
      </c>
      <c r="G44" s="13">
        <v>2</v>
      </c>
      <c r="H44" s="13">
        <v>578.47</v>
      </c>
      <c r="I44" s="13">
        <v>534.77</v>
      </c>
      <c r="J44" s="13">
        <v>413</v>
      </c>
      <c r="K44" s="13">
        <v>36</v>
      </c>
      <c r="L44" s="13">
        <v>1541880.54</v>
      </c>
      <c r="M44" s="12" t="s">
        <v>88</v>
      </c>
    </row>
    <row r="45" spans="1:13" ht="24.75" customHeight="1">
      <c r="A45" s="30">
        <v>4</v>
      </c>
      <c r="B45" s="31" t="s">
        <v>59</v>
      </c>
      <c r="C45" s="23">
        <v>1980</v>
      </c>
      <c r="D45" s="31"/>
      <c r="E45" s="23" t="s">
        <v>58</v>
      </c>
      <c r="F45" s="23">
        <v>3</v>
      </c>
      <c r="G45" s="13">
        <v>1</v>
      </c>
      <c r="H45" s="13">
        <v>1901.1</v>
      </c>
      <c r="I45" s="13">
        <v>1041.7</v>
      </c>
      <c r="J45" s="13">
        <v>1041.7</v>
      </c>
      <c r="K45" s="13">
        <v>80</v>
      </c>
      <c r="L45" s="13">
        <v>2262444.8</v>
      </c>
      <c r="M45" s="12" t="s">
        <v>88</v>
      </c>
    </row>
    <row r="46" spans="1:13" ht="24.75" customHeight="1">
      <c r="A46" s="30">
        <v>5</v>
      </c>
      <c r="B46" s="31" t="s">
        <v>72</v>
      </c>
      <c r="C46" s="23">
        <v>1961</v>
      </c>
      <c r="D46" s="31"/>
      <c r="E46" s="23" t="s">
        <v>58</v>
      </c>
      <c r="F46" s="23">
        <v>2</v>
      </c>
      <c r="G46" s="13">
        <v>2</v>
      </c>
      <c r="H46" s="13">
        <v>1091.2</v>
      </c>
      <c r="I46" s="13">
        <v>902.9</v>
      </c>
      <c r="J46" s="13">
        <v>902.9</v>
      </c>
      <c r="K46" s="13">
        <v>24</v>
      </c>
      <c r="L46" s="13">
        <v>1689535.2300000002</v>
      </c>
      <c r="M46" s="12" t="s">
        <v>88</v>
      </c>
    </row>
    <row r="47" spans="1:13" ht="24.75" customHeight="1">
      <c r="A47" s="30">
        <v>6</v>
      </c>
      <c r="B47" s="31" t="s">
        <v>74</v>
      </c>
      <c r="C47" s="23">
        <v>1962</v>
      </c>
      <c r="D47" s="31"/>
      <c r="E47" s="23" t="s">
        <v>58</v>
      </c>
      <c r="F47" s="23">
        <v>2</v>
      </c>
      <c r="G47" s="13">
        <v>2</v>
      </c>
      <c r="H47" s="13">
        <v>953.6</v>
      </c>
      <c r="I47" s="13">
        <v>622.3</v>
      </c>
      <c r="J47" s="13">
        <v>622.3</v>
      </c>
      <c r="K47" s="13">
        <v>28</v>
      </c>
      <c r="L47" s="13">
        <v>520757.94999999995</v>
      </c>
      <c r="M47" s="12" t="s">
        <v>88</v>
      </c>
    </row>
    <row r="48" spans="1:13" ht="24.75" customHeight="1">
      <c r="A48" s="30">
        <v>7</v>
      </c>
      <c r="B48" s="31" t="s">
        <v>75</v>
      </c>
      <c r="C48" s="23">
        <v>1981</v>
      </c>
      <c r="D48" s="31"/>
      <c r="E48" s="23" t="s">
        <v>61</v>
      </c>
      <c r="F48" s="23">
        <v>5</v>
      </c>
      <c r="G48" s="13">
        <v>4</v>
      </c>
      <c r="H48" s="13">
        <v>4187.9</v>
      </c>
      <c r="I48" s="13">
        <v>3204.9</v>
      </c>
      <c r="J48" s="13">
        <v>3204.9</v>
      </c>
      <c r="K48" s="13">
        <v>158</v>
      </c>
      <c r="L48" s="13">
        <v>4930402.500000001</v>
      </c>
      <c r="M48" s="12" t="s">
        <v>88</v>
      </c>
    </row>
    <row r="49" spans="1:13" ht="24.75" customHeight="1">
      <c r="A49" s="30">
        <v>8</v>
      </c>
      <c r="B49" s="31" t="s">
        <v>82</v>
      </c>
      <c r="C49" s="23">
        <v>1974</v>
      </c>
      <c r="D49" s="31"/>
      <c r="E49" s="23" t="s">
        <v>61</v>
      </c>
      <c r="F49" s="23">
        <v>4</v>
      </c>
      <c r="G49" s="13">
        <v>1</v>
      </c>
      <c r="H49" s="13">
        <v>2501.7</v>
      </c>
      <c r="I49" s="13">
        <v>2380.5</v>
      </c>
      <c r="J49" s="13">
        <v>1517.2</v>
      </c>
      <c r="K49" s="13">
        <v>25</v>
      </c>
      <c r="L49" s="13">
        <v>2325762.66</v>
      </c>
      <c r="M49" s="12" t="s">
        <v>88</v>
      </c>
    </row>
    <row r="50" spans="1:13" ht="24.75" customHeight="1">
      <c r="A50" s="30">
        <v>9</v>
      </c>
      <c r="B50" s="31" t="s">
        <v>85</v>
      </c>
      <c r="C50" s="23">
        <v>1978</v>
      </c>
      <c r="D50" s="31"/>
      <c r="E50" s="23" t="s">
        <v>58</v>
      </c>
      <c r="F50" s="23">
        <v>2</v>
      </c>
      <c r="G50" s="13">
        <v>1</v>
      </c>
      <c r="H50" s="13">
        <v>501.2</v>
      </c>
      <c r="I50" s="13">
        <v>465.76</v>
      </c>
      <c r="J50" s="13">
        <v>465.76</v>
      </c>
      <c r="K50" s="13">
        <v>50</v>
      </c>
      <c r="L50" s="13">
        <v>1838201.4100000001</v>
      </c>
      <c r="M50" s="12" t="s">
        <v>88</v>
      </c>
    </row>
    <row r="51" spans="1:13" ht="24.75" customHeight="1">
      <c r="A51" s="30">
        <v>10</v>
      </c>
      <c r="B51" s="31" t="s">
        <v>86</v>
      </c>
      <c r="C51" s="23">
        <v>1962</v>
      </c>
      <c r="D51" s="31"/>
      <c r="E51" s="23" t="s">
        <v>58</v>
      </c>
      <c r="F51" s="23">
        <v>2</v>
      </c>
      <c r="G51" s="13">
        <v>2</v>
      </c>
      <c r="H51" s="13">
        <v>777.9</v>
      </c>
      <c r="I51" s="13">
        <v>719</v>
      </c>
      <c r="J51" s="13">
        <v>719</v>
      </c>
      <c r="K51" s="13">
        <v>25</v>
      </c>
      <c r="L51" s="13">
        <v>1508940.43</v>
      </c>
      <c r="M51" s="12" t="s">
        <v>88</v>
      </c>
    </row>
    <row r="52" spans="1:13" ht="24.75" customHeight="1">
      <c r="A52" s="32" t="s">
        <v>89</v>
      </c>
      <c r="B52" s="46"/>
      <c r="C52" s="47"/>
      <c r="D52" s="47"/>
      <c r="E52" s="47"/>
      <c r="F52" s="47"/>
      <c r="G52" s="48"/>
      <c r="H52" s="33">
        <f>SUM(H42:H51)</f>
        <v>15244.87</v>
      </c>
      <c r="I52" s="33">
        <f>SUM(I42:I51)</f>
        <v>11850.41</v>
      </c>
      <c r="J52" s="33">
        <f>SUM(J42:J51)</f>
        <v>10503.140000000001</v>
      </c>
      <c r="K52" s="33">
        <f>SUM(K42:K51)</f>
        <v>574</v>
      </c>
      <c r="L52" s="33">
        <f>SUM(L42:L51)</f>
        <v>21683459.34</v>
      </c>
      <c r="M52" s="12"/>
    </row>
    <row r="53" spans="1:13" ht="24.75" customHeight="1">
      <c r="A53" s="30">
        <v>1</v>
      </c>
      <c r="B53" s="31" t="s">
        <v>63</v>
      </c>
      <c r="C53" s="23">
        <v>1961</v>
      </c>
      <c r="D53" s="31"/>
      <c r="E53" s="23" t="s">
        <v>61</v>
      </c>
      <c r="F53" s="23">
        <v>2</v>
      </c>
      <c r="G53" s="13">
        <v>2</v>
      </c>
      <c r="H53" s="13">
        <v>912.8</v>
      </c>
      <c r="I53" s="13">
        <v>559.38</v>
      </c>
      <c r="J53" s="13">
        <v>559.38</v>
      </c>
      <c r="K53" s="13">
        <v>36</v>
      </c>
      <c r="L53" s="13">
        <v>562234.87</v>
      </c>
      <c r="M53" s="12" t="s">
        <v>125</v>
      </c>
    </row>
    <row r="54" spans="1:13" ht="24.75" customHeight="1">
      <c r="A54" s="30">
        <v>2</v>
      </c>
      <c r="B54" s="31" t="s">
        <v>101</v>
      </c>
      <c r="C54" s="23">
        <v>1961</v>
      </c>
      <c r="D54" s="31"/>
      <c r="E54" s="23" t="s">
        <v>58</v>
      </c>
      <c r="F54" s="23">
        <v>2</v>
      </c>
      <c r="G54" s="13">
        <v>1</v>
      </c>
      <c r="H54" s="13">
        <v>317.6</v>
      </c>
      <c r="I54" s="13">
        <v>291.4</v>
      </c>
      <c r="J54" s="13">
        <v>291.4</v>
      </c>
      <c r="K54" s="13">
        <v>12</v>
      </c>
      <c r="L54" s="13">
        <v>713078.85</v>
      </c>
      <c r="M54" s="12">
        <v>2019</v>
      </c>
    </row>
    <row r="55" spans="1:13" ht="24.75" customHeight="1">
      <c r="A55" s="30">
        <v>3</v>
      </c>
      <c r="B55" s="31" t="s">
        <v>65</v>
      </c>
      <c r="C55" s="23">
        <v>1975</v>
      </c>
      <c r="D55" s="31"/>
      <c r="E55" s="23" t="s">
        <v>58</v>
      </c>
      <c r="F55" s="23">
        <v>3</v>
      </c>
      <c r="G55" s="13">
        <v>1</v>
      </c>
      <c r="H55" s="13">
        <v>1839</v>
      </c>
      <c r="I55" s="13">
        <v>1419.2</v>
      </c>
      <c r="J55" s="13">
        <v>1057</v>
      </c>
      <c r="K55" s="13">
        <v>112</v>
      </c>
      <c r="L55" s="13">
        <v>2450406</v>
      </c>
      <c r="M55" s="12">
        <v>2019</v>
      </c>
    </row>
    <row r="56" spans="1:13" ht="24.75" customHeight="1">
      <c r="A56" s="30">
        <v>4</v>
      </c>
      <c r="B56" s="31" t="s">
        <v>90</v>
      </c>
      <c r="C56" s="23">
        <v>1971</v>
      </c>
      <c r="D56" s="31"/>
      <c r="E56" s="23" t="s">
        <v>58</v>
      </c>
      <c r="F56" s="23">
        <v>2</v>
      </c>
      <c r="G56" s="13">
        <v>2</v>
      </c>
      <c r="H56" s="13">
        <v>720.6</v>
      </c>
      <c r="I56" s="13">
        <v>694.94</v>
      </c>
      <c r="J56" s="13">
        <v>694.94</v>
      </c>
      <c r="K56" s="13">
        <v>48</v>
      </c>
      <c r="L56" s="13">
        <v>508761</v>
      </c>
      <c r="M56" s="12">
        <v>2019</v>
      </c>
    </row>
    <row r="57" spans="1:13" ht="24.75" customHeight="1">
      <c r="A57" s="30">
        <v>5</v>
      </c>
      <c r="B57" s="31" t="s">
        <v>68</v>
      </c>
      <c r="C57" s="23">
        <v>1976</v>
      </c>
      <c r="D57" s="31"/>
      <c r="E57" s="23" t="s">
        <v>58</v>
      </c>
      <c r="F57" s="23">
        <v>2</v>
      </c>
      <c r="G57" s="13">
        <v>3</v>
      </c>
      <c r="H57" s="13">
        <v>1430.4</v>
      </c>
      <c r="I57" s="13">
        <v>866.8</v>
      </c>
      <c r="J57" s="13">
        <v>866.8</v>
      </c>
      <c r="K57" s="13">
        <v>50</v>
      </c>
      <c r="L57" s="13">
        <v>954534</v>
      </c>
      <c r="M57" s="12">
        <v>2019</v>
      </c>
    </row>
    <row r="58" spans="1:13" ht="24.75" customHeight="1">
      <c r="A58" s="30">
        <v>6</v>
      </c>
      <c r="B58" s="31" t="s">
        <v>91</v>
      </c>
      <c r="C58" s="23">
        <v>1977</v>
      </c>
      <c r="D58" s="31"/>
      <c r="E58" s="23" t="s">
        <v>58</v>
      </c>
      <c r="F58" s="23">
        <v>2</v>
      </c>
      <c r="G58" s="13">
        <v>4</v>
      </c>
      <c r="H58" s="13">
        <v>1172.8</v>
      </c>
      <c r="I58" s="13">
        <v>1022.2</v>
      </c>
      <c r="J58" s="13">
        <v>1022.2</v>
      </c>
      <c r="K58" s="13">
        <v>72</v>
      </c>
      <c r="L58" s="13">
        <v>1291505</v>
      </c>
      <c r="M58" s="12">
        <v>2019</v>
      </c>
    </row>
    <row r="59" spans="1:13" ht="24.75" customHeight="1">
      <c r="A59" s="30">
        <v>7</v>
      </c>
      <c r="B59" s="31" t="s">
        <v>59</v>
      </c>
      <c r="C59" s="23">
        <v>1980</v>
      </c>
      <c r="D59" s="31"/>
      <c r="E59" s="23" t="s">
        <v>58</v>
      </c>
      <c r="F59" s="23">
        <v>3</v>
      </c>
      <c r="G59" s="13">
        <v>1</v>
      </c>
      <c r="H59" s="13">
        <v>1901.1</v>
      </c>
      <c r="I59" s="13">
        <v>1041.7</v>
      </c>
      <c r="J59" s="13">
        <v>1041.7</v>
      </c>
      <c r="K59" s="13">
        <v>80</v>
      </c>
      <c r="L59" s="13">
        <v>757415</v>
      </c>
      <c r="M59" s="12">
        <v>2019</v>
      </c>
    </row>
    <row r="60" spans="1:13" ht="24.75" customHeight="1">
      <c r="A60" s="30">
        <v>8</v>
      </c>
      <c r="B60" s="31" t="s">
        <v>92</v>
      </c>
      <c r="C60" s="23">
        <v>1963</v>
      </c>
      <c r="D60" s="31"/>
      <c r="E60" s="23" t="s">
        <v>58</v>
      </c>
      <c r="F60" s="23">
        <v>2</v>
      </c>
      <c r="G60" s="13">
        <v>2</v>
      </c>
      <c r="H60" s="13">
        <v>415.9</v>
      </c>
      <c r="I60" s="13">
        <v>373.6</v>
      </c>
      <c r="J60" s="13">
        <v>373.6</v>
      </c>
      <c r="K60" s="13">
        <v>24</v>
      </c>
      <c r="L60" s="13">
        <v>698354</v>
      </c>
      <c r="M60" s="12">
        <v>2019</v>
      </c>
    </row>
    <row r="61" spans="1:13" ht="24.75" customHeight="1">
      <c r="A61" s="30">
        <v>9</v>
      </c>
      <c r="B61" s="31" t="s">
        <v>93</v>
      </c>
      <c r="C61" s="23">
        <v>1970</v>
      </c>
      <c r="D61" s="31"/>
      <c r="E61" s="23" t="s">
        <v>58</v>
      </c>
      <c r="F61" s="23">
        <v>2</v>
      </c>
      <c r="G61" s="13">
        <v>2</v>
      </c>
      <c r="H61" s="13">
        <v>747.3</v>
      </c>
      <c r="I61" s="13">
        <v>733</v>
      </c>
      <c r="J61" s="13">
        <v>733</v>
      </c>
      <c r="K61" s="13">
        <v>29</v>
      </c>
      <c r="L61" s="13">
        <v>889782</v>
      </c>
      <c r="M61" s="12">
        <v>2019</v>
      </c>
    </row>
    <row r="62" spans="1:13" ht="24.75" customHeight="1">
      <c r="A62" s="30">
        <v>10</v>
      </c>
      <c r="B62" s="31" t="s">
        <v>94</v>
      </c>
      <c r="C62" s="23">
        <v>1962</v>
      </c>
      <c r="D62" s="31"/>
      <c r="E62" s="23" t="s">
        <v>58</v>
      </c>
      <c r="F62" s="23">
        <v>3</v>
      </c>
      <c r="G62" s="13">
        <v>2</v>
      </c>
      <c r="H62" s="13">
        <v>1421.3</v>
      </c>
      <c r="I62" s="13">
        <v>910</v>
      </c>
      <c r="J62" s="13">
        <v>910</v>
      </c>
      <c r="K62" s="13">
        <v>72</v>
      </c>
      <c r="L62" s="13">
        <v>2113289</v>
      </c>
      <c r="M62" s="12">
        <v>2019</v>
      </c>
    </row>
    <row r="63" spans="1:13" ht="24.75" customHeight="1">
      <c r="A63" s="30">
        <v>11</v>
      </c>
      <c r="B63" s="31" t="s">
        <v>95</v>
      </c>
      <c r="C63" s="23">
        <v>1973</v>
      </c>
      <c r="D63" s="31"/>
      <c r="E63" s="23" t="s">
        <v>58</v>
      </c>
      <c r="F63" s="23">
        <v>2</v>
      </c>
      <c r="G63" s="13">
        <v>2</v>
      </c>
      <c r="H63" s="13">
        <v>1122.9</v>
      </c>
      <c r="I63" s="13">
        <v>738.1</v>
      </c>
      <c r="J63" s="13">
        <v>678.8</v>
      </c>
      <c r="K63" s="13">
        <v>35</v>
      </c>
      <c r="L63" s="13">
        <v>747725</v>
      </c>
      <c r="M63" s="12">
        <v>2019</v>
      </c>
    </row>
    <row r="64" spans="1:13" ht="24.75" customHeight="1">
      <c r="A64" s="30">
        <v>12</v>
      </c>
      <c r="B64" s="31" t="s">
        <v>60</v>
      </c>
      <c r="C64" s="23">
        <v>1982</v>
      </c>
      <c r="D64" s="31"/>
      <c r="E64" s="23" t="s">
        <v>58</v>
      </c>
      <c r="F64" s="23">
        <v>3</v>
      </c>
      <c r="G64" s="13">
        <v>1</v>
      </c>
      <c r="H64" s="13">
        <v>1836.1</v>
      </c>
      <c r="I64" s="13">
        <v>1470.7</v>
      </c>
      <c r="J64" s="13">
        <v>1470.7</v>
      </c>
      <c r="K64" s="13">
        <v>98</v>
      </c>
      <c r="L64" s="13">
        <v>3318276</v>
      </c>
      <c r="M64" s="12">
        <v>2019</v>
      </c>
    </row>
    <row r="65" spans="1:13" ht="24.75" customHeight="1">
      <c r="A65" s="30">
        <v>13</v>
      </c>
      <c r="B65" s="31" t="s">
        <v>96</v>
      </c>
      <c r="C65" s="23">
        <v>1971</v>
      </c>
      <c r="D65" s="31"/>
      <c r="E65" s="23" t="s">
        <v>58</v>
      </c>
      <c r="F65" s="23">
        <v>2</v>
      </c>
      <c r="G65" s="13">
        <v>2</v>
      </c>
      <c r="H65" s="13">
        <v>784.5</v>
      </c>
      <c r="I65" s="13">
        <v>724.11</v>
      </c>
      <c r="J65" s="13">
        <v>724.11</v>
      </c>
      <c r="K65" s="13">
        <v>47</v>
      </c>
      <c r="L65" s="13">
        <v>1001004</v>
      </c>
      <c r="M65" s="12">
        <v>2019</v>
      </c>
    </row>
    <row r="66" spans="1:13" ht="24.75" customHeight="1">
      <c r="A66" s="30">
        <v>14</v>
      </c>
      <c r="B66" s="31" t="s">
        <v>79</v>
      </c>
      <c r="C66" s="23">
        <v>1966</v>
      </c>
      <c r="D66" s="31"/>
      <c r="E66" s="23" t="s">
        <v>61</v>
      </c>
      <c r="F66" s="23">
        <v>2</v>
      </c>
      <c r="G66" s="13">
        <v>2</v>
      </c>
      <c r="H66" s="13">
        <v>2067.3</v>
      </c>
      <c r="I66" s="13">
        <v>655</v>
      </c>
      <c r="J66" s="13">
        <v>655</v>
      </c>
      <c r="K66" s="13">
        <v>25</v>
      </c>
      <c r="L66" s="13">
        <v>557214</v>
      </c>
      <c r="M66" s="12">
        <v>2019</v>
      </c>
    </row>
    <row r="67" spans="1:13" ht="24.75" customHeight="1">
      <c r="A67" s="30">
        <v>15</v>
      </c>
      <c r="B67" s="31" t="s">
        <v>80</v>
      </c>
      <c r="C67" s="23">
        <v>1966</v>
      </c>
      <c r="D67" s="31"/>
      <c r="E67" s="23" t="s">
        <v>61</v>
      </c>
      <c r="F67" s="23">
        <v>2</v>
      </c>
      <c r="G67" s="13">
        <v>2</v>
      </c>
      <c r="H67" s="13">
        <v>2067.3</v>
      </c>
      <c r="I67" s="13">
        <v>680.1</v>
      </c>
      <c r="J67" s="13">
        <v>680.1</v>
      </c>
      <c r="K67" s="13">
        <v>29</v>
      </c>
      <c r="L67" s="13">
        <v>557214</v>
      </c>
      <c r="M67" s="12">
        <v>2019</v>
      </c>
    </row>
    <row r="68" spans="1:13" ht="24.75" customHeight="1">
      <c r="A68" s="30">
        <v>16</v>
      </c>
      <c r="B68" s="31" t="s">
        <v>82</v>
      </c>
      <c r="C68" s="23">
        <v>1974</v>
      </c>
      <c r="D68" s="31"/>
      <c r="E68" s="23" t="s">
        <v>97</v>
      </c>
      <c r="F68" s="23">
        <v>4</v>
      </c>
      <c r="G68" s="13">
        <v>1</v>
      </c>
      <c r="H68" s="13">
        <v>2501.7</v>
      </c>
      <c r="I68" s="13">
        <v>2325.6</v>
      </c>
      <c r="J68" s="13">
        <v>2325.6</v>
      </c>
      <c r="K68" s="13">
        <v>25</v>
      </c>
      <c r="L68" s="13">
        <v>3376823.71</v>
      </c>
      <c r="M68" s="12">
        <v>2019</v>
      </c>
    </row>
    <row r="69" spans="1:13" ht="24.75" customHeight="1">
      <c r="A69" s="30">
        <v>17</v>
      </c>
      <c r="B69" s="31" t="s">
        <v>98</v>
      </c>
      <c r="C69" s="23">
        <v>1966</v>
      </c>
      <c r="D69" s="31"/>
      <c r="E69" s="23" t="s">
        <v>58</v>
      </c>
      <c r="F69" s="23">
        <v>2</v>
      </c>
      <c r="G69" s="13">
        <v>2</v>
      </c>
      <c r="H69" s="13">
        <v>1007.6</v>
      </c>
      <c r="I69" s="13">
        <v>630</v>
      </c>
      <c r="J69" s="13">
        <v>630</v>
      </c>
      <c r="K69" s="13">
        <v>22</v>
      </c>
      <c r="L69" s="13">
        <v>2604920.31</v>
      </c>
      <c r="M69" s="12">
        <v>2019</v>
      </c>
    </row>
    <row r="70" spans="1:13" ht="24.75" customHeight="1">
      <c r="A70" s="30">
        <v>18</v>
      </c>
      <c r="B70" s="31" t="s">
        <v>99</v>
      </c>
      <c r="C70" s="23">
        <v>1977</v>
      </c>
      <c r="D70" s="31"/>
      <c r="E70" s="23" t="s">
        <v>58</v>
      </c>
      <c r="F70" s="23">
        <v>2</v>
      </c>
      <c r="G70" s="13">
        <v>3</v>
      </c>
      <c r="H70" s="13">
        <v>1499.2</v>
      </c>
      <c r="I70" s="13">
        <v>909.7</v>
      </c>
      <c r="J70" s="13">
        <v>909.7</v>
      </c>
      <c r="K70" s="13">
        <v>47</v>
      </c>
      <c r="L70" s="13">
        <v>501053</v>
      </c>
      <c r="M70" s="12">
        <v>2019</v>
      </c>
    </row>
    <row r="71" spans="1:13" ht="24.75" customHeight="1">
      <c r="A71" s="30">
        <v>19</v>
      </c>
      <c r="B71" s="31" t="s">
        <v>86</v>
      </c>
      <c r="C71" s="23">
        <v>1962</v>
      </c>
      <c r="D71" s="31"/>
      <c r="E71" s="23" t="s">
        <v>58</v>
      </c>
      <c r="F71" s="23">
        <v>2</v>
      </c>
      <c r="G71" s="13">
        <v>2</v>
      </c>
      <c r="H71" s="13">
        <v>777.9</v>
      </c>
      <c r="I71" s="13">
        <v>719</v>
      </c>
      <c r="J71" s="13">
        <v>719</v>
      </c>
      <c r="K71" s="13">
        <v>25</v>
      </c>
      <c r="L71" s="13">
        <v>2441336</v>
      </c>
      <c r="M71" s="12">
        <v>2019</v>
      </c>
    </row>
    <row r="72" spans="1:13" ht="24.75" customHeight="1">
      <c r="A72" s="30">
        <v>20</v>
      </c>
      <c r="B72" s="31" t="s">
        <v>100</v>
      </c>
      <c r="C72" s="23">
        <v>1976</v>
      </c>
      <c r="D72" s="31"/>
      <c r="E72" s="23" t="s">
        <v>58</v>
      </c>
      <c r="F72" s="23">
        <v>2</v>
      </c>
      <c r="G72" s="13">
        <v>2</v>
      </c>
      <c r="H72" s="13">
        <v>967.4</v>
      </c>
      <c r="I72" s="13">
        <v>839.2</v>
      </c>
      <c r="J72" s="13">
        <v>839.2</v>
      </c>
      <c r="K72" s="13">
        <v>48</v>
      </c>
      <c r="L72" s="13">
        <v>1065315</v>
      </c>
      <c r="M72" s="12">
        <v>2019</v>
      </c>
    </row>
    <row r="73" spans="1:13" ht="24.75" customHeight="1">
      <c r="A73" s="87" t="s">
        <v>102</v>
      </c>
      <c r="B73" s="88"/>
      <c r="C73" s="88"/>
      <c r="D73" s="88"/>
      <c r="E73" s="88"/>
      <c r="F73" s="88"/>
      <c r="G73" s="89"/>
      <c r="H73" s="33">
        <f>SUM(H53:H71)</f>
        <v>24543.3</v>
      </c>
      <c r="I73" s="33">
        <f>SUM(I53:I71)</f>
        <v>16764.530000000002</v>
      </c>
      <c r="J73" s="33">
        <f>SUM(J53:J71)</f>
        <v>16343.030000000002</v>
      </c>
      <c r="K73" s="33">
        <f>SUM(K53:K71)</f>
        <v>888</v>
      </c>
      <c r="L73" s="33">
        <f>SUM(L53:L72)</f>
        <v>27110240.74</v>
      </c>
      <c r="M73" s="12"/>
    </row>
    <row r="74" spans="1:13" ht="24.75" customHeight="1">
      <c r="A74" s="87" t="s">
        <v>124</v>
      </c>
      <c r="B74" s="88"/>
      <c r="C74" s="88"/>
      <c r="D74" s="88"/>
      <c r="E74" s="88"/>
      <c r="F74" s="88"/>
      <c r="G74" s="89"/>
      <c r="H74" s="33">
        <f>H41+H52+H73</f>
        <v>68568.44</v>
      </c>
      <c r="I74" s="33">
        <f>I41+I52+I73</f>
        <v>50660.92999999999</v>
      </c>
      <c r="J74" s="33">
        <f>J41+J52+J73</f>
        <v>47126.19</v>
      </c>
      <c r="K74" s="33">
        <f>K41+K52+K73</f>
        <v>2482</v>
      </c>
      <c r="L74" s="33">
        <f>L41+L52+L73</f>
        <v>88740010.49</v>
      </c>
      <c r="M74" s="12"/>
    </row>
  </sheetData>
  <sheetProtection/>
  <mergeCells count="17">
    <mergeCell ref="A74:G74"/>
    <mergeCell ref="A73:G73"/>
    <mergeCell ref="A41:G41"/>
    <mergeCell ref="F13:F15"/>
    <mergeCell ref="C13:D13"/>
    <mergeCell ref="I13:J13"/>
    <mergeCell ref="E13:E15"/>
    <mergeCell ref="J2:M2"/>
    <mergeCell ref="G13:G15"/>
    <mergeCell ref="H13:H14"/>
    <mergeCell ref="K13:K14"/>
    <mergeCell ref="A10:M10"/>
    <mergeCell ref="M13:M15"/>
    <mergeCell ref="A13:A15"/>
    <mergeCell ref="B13:B15"/>
    <mergeCell ref="C14:C15"/>
    <mergeCell ref="D14:D15"/>
  </mergeCells>
  <printOptions/>
  <pageMargins left="0.984251968503937" right="0.11811023622047245" top="0.5511811023622047" bottom="0.35433070866141736" header="0.31496062992125984" footer="0.31496062992125984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2"/>
  <sheetViews>
    <sheetView view="pageBreakPreview" zoomScale="30" zoomScaleNormal="60" zoomScaleSheetLayoutView="30" zoomScalePageLayoutView="0" workbookViewId="0" topLeftCell="A17">
      <selection activeCell="A54" sqref="A54:IV54"/>
    </sheetView>
  </sheetViews>
  <sheetFormatPr defaultColWidth="9.140625" defaultRowHeight="12.75"/>
  <cols>
    <col min="1" max="1" width="9.00390625" style="7" customWidth="1"/>
    <col min="2" max="2" width="80.421875" style="8" customWidth="1"/>
    <col min="3" max="3" width="34.7109375" style="5" customWidth="1"/>
    <col min="4" max="4" width="36.140625" style="6" customWidth="1"/>
    <col min="5" max="5" width="30.421875" style="6" customWidth="1"/>
    <col min="6" max="6" width="30.140625" style="6" customWidth="1"/>
    <col min="7" max="7" width="29.140625" style="6" customWidth="1"/>
    <col min="8" max="8" width="31.00390625" style="6" customWidth="1"/>
    <col min="9" max="9" width="29.421875" style="6" bestFit="1" customWidth="1"/>
    <col min="10" max="10" width="12.421875" style="5" customWidth="1"/>
    <col min="11" max="11" width="12.57421875" style="9" customWidth="1"/>
    <col min="12" max="12" width="11.57421875" style="5" customWidth="1"/>
    <col min="13" max="13" width="19.421875" style="6" customWidth="1"/>
    <col min="14" max="14" width="32.00390625" style="6" bestFit="1" customWidth="1"/>
    <col min="15" max="15" width="20.140625" style="6" bestFit="1" customWidth="1"/>
    <col min="16" max="16" width="25.57421875" style="6" bestFit="1" customWidth="1"/>
    <col min="17" max="17" width="22.7109375" style="6" bestFit="1" customWidth="1"/>
    <col min="18" max="18" width="29.421875" style="6" bestFit="1" customWidth="1"/>
    <col min="19" max="19" width="20.140625" style="6" bestFit="1" customWidth="1"/>
    <col min="20" max="20" width="29.421875" style="6" bestFit="1" customWidth="1"/>
    <col min="21" max="21" width="26.28125" style="6" customWidth="1"/>
    <col min="22" max="22" width="13.57421875" style="6" customWidth="1"/>
    <col min="23" max="23" width="21.140625" style="6" customWidth="1"/>
    <col min="24" max="24" width="28.00390625" style="2" customWidth="1"/>
    <col min="25" max="25" width="28.8515625" style="2" customWidth="1"/>
    <col min="26" max="26" width="30.00390625" style="2" customWidth="1"/>
    <col min="27" max="30" width="25.57421875" style="2" bestFit="1" customWidth="1"/>
    <col min="31" max="31" width="15.140625" style="2" customWidth="1"/>
    <col min="32" max="32" width="16.57421875" style="2" customWidth="1"/>
    <col min="33" max="33" width="29.421875" style="2" bestFit="1" customWidth="1"/>
    <col min="34" max="34" width="26.140625" style="2" customWidth="1"/>
    <col min="35" max="35" width="25.57421875" style="2" bestFit="1" customWidth="1"/>
    <col min="36" max="36" width="38.7109375" style="2" customWidth="1"/>
    <col min="37" max="37" width="35.8515625" style="2" customWidth="1"/>
    <col min="38" max="38" width="29.421875" style="2" bestFit="1" customWidth="1"/>
    <col min="39" max="39" width="25.7109375" style="2" customWidth="1"/>
    <col min="40" max="40" width="25.57421875" style="2" bestFit="1" customWidth="1"/>
    <col min="41" max="42" width="22.7109375" style="2" bestFit="1" customWidth="1"/>
    <col min="43" max="43" width="25.57421875" style="2" bestFit="1" customWidth="1"/>
    <col min="44" max="44" width="22.7109375" style="2" bestFit="1" customWidth="1"/>
    <col min="45" max="46" width="16.57421875" style="2" customWidth="1"/>
    <col min="47" max="47" width="25.57421875" style="2" bestFit="1" customWidth="1"/>
    <col min="48" max="48" width="28.7109375" style="2" customWidth="1"/>
    <col min="49" max="49" width="25.57421875" style="2" bestFit="1" customWidth="1"/>
    <col min="50" max="50" width="23.8515625" style="2" customWidth="1"/>
    <col min="51" max="51" width="26.7109375" style="2" customWidth="1"/>
    <col min="52" max="16384" width="9.140625" style="2" customWidth="1"/>
  </cols>
  <sheetData>
    <row r="1" spans="19:27" ht="33">
      <c r="S1" s="5"/>
      <c r="Y1" s="107" t="s">
        <v>41</v>
      </c>
      <c r="Z1" s="107"/>
      <c r="AA1" s="107"/>
    </row>
    <row r="2" spans="19:27" ht="33">
      <c r="S2" s="11"/>
      <c r="T2" s="4"/>
      <c r="U2" s="4"/>
      <c r="Y2" s="38"/>
      <c r="Z2" s="38"/>
      <c r="AA2" s="37" t="s">
        <v>21</v>
      </c>
    </row>
    <row r="3" spans="19:27" ht="33">
      <c r="S3" s="11"/>
      <c r="T3" s="4"/>
      <c r="U3" s="4"/>
      <c r="Y3" s="38"/>
      <c r="Z3" s="38"/>
      <c r="AA3" s="37" t="s">
        <v>22</v>
      </c>
    </row>
    <row r="4" spans="19:27" ht="33">
      <c r="S4" s="11"/>
      <c r="T4" s="4"/>
      <c r="U4" s="4"/>
      <c r="Y4" s="38"/>
      <c r="Z4" s="38"/>
      <c r="AA4" s="37" t="s">
        <v>23</v>
      </c>
    </row>
    <row r="5" spans="19:27" ht="33">
      <c r="S5" s="11"/>
      <c r="T5" s="4"/>
      <c r="U5" s="4"/>
      <c r="Y5" s="38"/>
      <c r="Z5" s="38"/>
      <c r="AA5" s="37" t="s">
        <v>57</v>
      </c>
    </row>
    <row r="6" spans="19:27" ht="33">
      <c r="S6" s="11"/>
      <c r="T6" s="4"/>
      <c r="U6" s="4"/>
      <c r="Y6" s="38"/>
      <c r="Z6" s="38"/>
      <c r="AA6" s="37" t="s">
        <v>121</v>
      </c>
    </row>
    <row r="7" spans="2:23" s="49" customFormat="1" ht="36.75" customHeight="1">
      <c r="B7" s="50"/>
      <c r="C7" s="50"/>
      <c r="D7" s="50"/>
      <c r="E7" s="95" t="s">
        <v>20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50"/>
      <c r="W7" s="50"/>
    </row>
    <row r="8" spans="2:23" s="49" customFormat="1" ht="36.75" customHeight="1">
      <c r="B8" s="51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1"/>
      <c r="W8" s="51"/>
    </row>
    <row r="9" ht="109.5" customHeight="1"/>
    <row r="10" spans="1:51" s="56" customFormat="1" ht="349.5" customHeight="1">
      <c r="A10" s="104" t="s">
        <v>2</v>
      </c>
      <c r="B10" s="101" t="s">
        <v>103</v>
      </c>
      <c r="C10" s="101" t="s">
        <v>104</v>
      </c>
      <c r="D10" s="97" t="s">
        <v>3</v>
      </c>
      <c r="E10" s="98"/>
      <c r="F10" s="98"/>
      <c r="G10" s="98"/>
      <c r="H10" s="98"/>
      <c r="I10" s="98"/>
      <c r="J10" s="99"/>
      <c r="K10" s="100" t="s">
        <v>3</v>
      </c>
      <c r="L10" s="100"/>
      <c r="M10" s="100"/>
      <c r="N10" s="100"/>
      <c r="O10" s="100"/>
      <c r="P10" s="100"/>
      <c r="Q10" s="100"/>
      <c r="R10" s="100"/>
      <c r="S10" s="100"/>
      <c r="T10" s="100"/>
      <c r="U10" s="92" t="s">
        <v>4</v>
      </c>
      <c r="V10" s="92"/>
      <c r="W10" s="92"/>
      <c r="X10" s="96" t="s">
        <v>113</v>
      </c>
      <c r="Y10" s="97" t="s">
        <v>114</v>
      </c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9"/>
      <c r="AK10" s="54" t="s">
        <v>115</v>
      </c>
      <c r="AL10" s="96" t="s">
        <v>112</v>
      </c>
      <c r="AM10" s="97" t="s">
        <v>116</v>
      </c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9"/>
      <c r="AY10" s="54" t="s">
        <v>117</v>
      </c>
    </row>
    <row r="11" spans="1:51" s="56" customFormat="1" ht="30.75">
      <c r="A11" s="102"/>
      <c r="B11" s="105"/>
      <c r="C11" s="102"/>
      <c r="D11" s="101" t="s">
        <v>6</v>
      </c>
      <c r="E11" s="100" t="s">
        <v>5</v>
      </c>
      <c r="F11" s="100"/>
      <c r="G11" s="100"/>
      <c r="H11" s="100"/>
      <c r="I11" s="100"/>
      <c r="J11" s="100"/>
      <c r="K11" s="96" t="s">
        <v>7</v>
      </c>
      <c r="L11" s="96"/>
      <c r="M11" s="96" t="s">
        <v>8</v>
      </c>
      <c r="N11" s="96"/>
      <c r="O11" s="96" t="s">
        <v>9</v>
      </c>
      <c r="P11" s="96"/>
      <c r="Q11" s="96" t="s">
        <v>10</v>
      </c>
      <c r="R11" s="96"/>
      <c r="S11" s="96" t="s">
        <v>11</v>
      </c>
      <c r="T11" s="96"/>
      <c r="U11" s="92" t="s">
        <v>105</v>
      </c>
      <c r="V11" s="92" t="s">
        <v>106</v>
      </c>
      <c r="W11" s="92" t="s">
        <v>54</v>
      </c>
      <c r="X11" s="96"/>
      <c r="Y11" s="96" t="s">
        <v>6</v>
      </c>
      <c r="Z11" s="100" t="s">
        <v>5</v>
      </c>
      <c r="AA11" s="100"/>
      <c r="AB11" s="100"/>
      <c r="AC11" s="100"/>
      <c r="AD11" s="100"/>
      <c r="AE11" s="100"/>
      <c r="AF11" s="96" t="s">
        <v>7</v>
      </c>
      <c r="AG11" s="96" t="s">
        <v>8</v>
      </c>
      <c r="AH11" s="96" t="s">
        <v>9</v>
      </c>
      <c r="AI11" s="96" t="s">
        <v>118</v>
      </c>
      <c r="AJ11" s="96" t="s">
        <v>11</v>
      </c>
      <c r="AK11" s="92" t="s">
        <v>119</v>
      </c>
      <c r="AL11" s="96"/>
      <c r="AM11" s="96" t="s">
        <v>6</v>
      </c>
      <c r="AN11" s="100" t="s">
        <v>5</v>
      </c>
      <c r="AO11" s="100"/>
      <c r="AP11" s="100"/>
      <c r="AQ11" s="100"/>
      <c r="AR11" s="100"/>
      <c r="AS11" s="100"/>
      <c r="AT11" s="96" t="s">
        <v>7</v>
      </c>
      <c r="AU11" s="96" t="s">
        <v>8</v>
      </c>
      <c r="AV11" s="96" t="s">
        <v>9</v>
      </c>
      <c r="AW11" s="96" t="s">
        <v>118</v>
      </c>
      <c r="AX11" s="96" t="s">
        <v>11</v>
      </c>
      <c r="AY11" s="92" t="s">
        <v>119</v>
      </c>
    </row>
    <row r="12" spans="1:51" s="56" customFormat="1" ht="48.75" customHeight="1">
      <c r="A12" s="102"/>
      <c r="B12" s="105"/>
      <c r="C12" s="103"/>
      <c r="D12" s="103"/>
      <c r="E12" s="53" t="s">
        <v>107</v>
      </c>
      <c r="F12" s="53" t="s">
        <v>108</v>
      </c>
      <c r="G12" s="53" t="s">
        <v>109</v>
      </c>
      <c r="H12" s="58" t="s">
        <v>110</v>
      </c>
      <c r="I12" s="59" t="s">
        <v>111</v>
      </c>
      <c r="J12" s="59" t="s">
        <v>15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2"/>
      <c r="V12" s="92"/>
      <c r="W12" s="92"/>
      <c r="X12" s="96"/>
      <c r="Y12" s="96"/>
      <c r="Z12" s="53" t="s">
        <v>12</v>
      </c>
      <c r="AA12" s="53" t="s">
        <v>1</v>
      </c>
      <c r="AB12" s="53" t="s">
        <v>0</v>
      </c>
      <c r="AC12" s="58" t="s">
        <v>13</v>
      </c>
      <c r="AD12" s="59" t="s">
        <v>14</v>
      </c>
      <c r="AE12" s="59" t="s">
        <v>15</v>
      </c>
      <c r="AF12" s="96"/>
      <c r="AG12" s="96"/>
      <c r="AH12" s="96"/>
      <c r="AI12" s="96"/>
      <c r="AJ12" s="96"/>
      <c r="AK12" s="92"/>
      <c r="AL12" s="96"/>
      <c r="AM12" s="96"/>
      <c r="AN12" s="53" t="s">
        <v>12</v>
      </c>
      <c r="AO12" s="53" t="s">
        <v>1</v>
      </c>
      <c r="AP12" s="53" t="s">
        <v>0</v>
      </c>
      <c r="AQ12" s="58" t="s">
        <v>13</v>
      </c>
      <c r="AR12" s="59" t="s">
        <v>14</v>
      </c>
      <c r="AS12" s="59" t="s">
        <v>15</v>
      </c>
      <c r="AT12" s="96"/>
      <c r="AU12" s="96"/>
      <c r="AV12" s="96"/>
      <c r="AW12" s="96"/>
      <c r="AX12" s="96"/>
      <c r="AY12" s="92"/>
    </row>
    <row r="13" spans="1:51" s="56" customFormat="1" ht="61.5">
      <c r="A13" s="103"/>
      <c r="B13" s="106"/>
      <c r="C13" s="55" t="s">
        <v>16</v>
      </c>
      <c r="D13" s="55" t="s">
        <v>16</v>
      </c>
      <c r="E13" s="55" t="s">
        <v>16</v>
      </c>
      <c r="F13" s="55" t="s">
        <v>16</v>
      </c>
      <c r="G13" s="55" t="s">
        <v>16</v>
      </c>
      <c r="H13" s="55" t="s">
        <v>16</v>
      </c>
      <c r="I13" s="55" t="s">
        <v>16</v>
      </c>
      <c r="J13" s="55" t="s">
        <v>16</v>
      </c>
      <c r="K13" s="60" t="s">
        <v>48</v>
      </c>
      <c r="L13" s="55" t="s">
        <v>16</v>
      </c>
      <c r="M13" s="55" t="s">
        <v>17</v>
      </c>
      <c r="N13" s="55" t="s">
        <v>16</v>
      </c>
      <c r="O13" s="55" t="s">
        <v>17</v>
      </c>
      <c r="P13" s="55" t="s">
        <v>16</v>
      </c>
      <c r="Q13" s="55" t="s">
        <v>17</v>
      </c>
      <c r="R13" s="55" t="s">
        <v>16</v>
      </c>
      <c r="S13" s="55" t="s">
        <v>18</v>
      </c>
      <c r="T13" s="55" t="s">
        <v>16</v>
      </c>
      <c r="U13" s="54" t="s">
        <v>16</v>
      </c>
      <c r="V13" s="54" t="s">
        <v>16</v>
      </c>
      <c r="W13" s="54" t="s">
        <v>16</v>
      </c>
      <c r="X13" s="55" t="s">
        <v>16</v>
      </c>
      <c r="Y13" s="55" t="s">
        <v>16</v>
      </c>
      <c r="Z13" s="55" t="s">
        <v>16</v>
      </c>
      <c r="AA13" s="55" t="s">
        <v>16</v>
      </c>
      <c r="AB13" s="55" t="s">
        <v>16</v>
      </c>
      <c r="AC13" s="55" t="s">
        <v>16</v>
      </c>
      <c r="AD13" s="55" t="s">
        <v>16</v>
      </c>
      <c r="AE13" s="55" t="s">
        <v>16</v>
      </c>
      <c r="AF13" s="55" t="s">
        <v>16</v>
      </c>
      <c r="AG13" s="55" t="s">
        <v>16</v>
      </c>
      <c r="AH13" s="55" t="s">
        <v>16</v>
      </c>
      <c r="AI13" s="55" t="s">
        <v>16</v>
      </c>
      <c r="AJ13" s="55" t="s">
        <v>16</v>
      </c>
      <c r="AK13" s="54" t="s">
        <v>16</v>
      </c>
      <c r="AL13" s="55" t="s">
        <v>16</v>
      </c>
      <c r="AM13" s="55" t="s">
        <v>16</v>
      </c>
      <c r="AN13" s="55" t="s">
        <v>16</v>
      </c>
      <c r="AO13" s="55" t="s">
        <v>16</v>
      </c>
      <c r="AP13" s="55" t="s">
        <v>16</v>
      </c>
      <c r="AQ13" s="55" t="s">
        <v>16</v>
      </c>
      <c r="AR13" s="55" t="s">
        <v>16</v>
      </c>
      <c r="AS13" s="55" t="s">
        <v>16</v>
      </c>
      <c r="AT13" s="55" t="s">
        <v>16</v>
      </c>
      <c r="AU13" s="55" t="s">
        <v>16</v>
      </c>
      <c r="AV13" s="55" t="s">
        <v>16</v>
      </c>
      <c r="AW13" s="55" t="s">
        <v>16</v>
      </c>
      <c r="AX13" s="55" t="s">
        <v>16</v>
      </c>
      <c r="AY13" s="54" t="s">
        <v>16</v>
      </c>
    </row>
    <row r="14" spans="1:51" s="61" customFormat="1" ht="20.25" customHeight="1">
      <c r="A14" s="57">
        <v>1</v>
      </c>
      <c r="B14" s="57">
        <v>2</v>
      </c>
      <c r="C14" s="55">
        <v>3</v>
      </c>
      <c r="D14" s="55">
        <v>4</v>
      </c>
      <c r="E14" s="55">
        <v>5</v>
      </c>
      <c r="F14" s="57">
        <v>6</v>
      </c>
      <c r="G14" s="57">
        <v>7</v>
      </c>
      <c r="H14" s="55">
        <v>8</v>
      </c>
      <c r="I14" s="55">
        <v>9</v>
      </c>
      <c r="J14" s="55">
        <v>10</v>
      </c>
      <c r="K14" s="57">
        <v>11</v>
      </c>
      <c r="L14" s="57">
        <v>12</v>
      </c>
      <c r="M14" s="55">
        <v>13</v>
      </c>
      <c r="N14" s="55">
        <v>14</v>
      </c>
      <c r="O14" s="55">
        <v>15</v>
      </c>
      <c r="P14" s="57">
        <v>16</v>
      </c>
      <c r="Q14" s="57">
        <v>17</v>
      </c>
      <c r="R14" s="55">
        <v>18</v>
      </c>
      <c r="S14" s="55">
        <v>19</v>
      </c>
      <c r="T14" s="55">
        <v>20</v>
      </c>
      <c r="U14" s="57">
        <v>21</v>
      </c>
      <c r="V14" s="57">
        <v>22</v>
      </c>
      <c r="W14" s="55">
        <v>23</v>
      </c>
      <c r="X14" s="55">
        <v>24</v>
      </c>
      <c r="Y14" s="55">
        <v>25</v>
      </c>
      <c r="Z14" s="57">
        <v>26</v>
      </c>
      <c r="AA14" s="57">
        <v>27</v>
      </c>
      <c r="AB14" s="55">
        <v>28</v>
      </c>
      <c r="AC14" s="55">
        <v>29</v>
      </c>
      <c r="AD14" s="55">
        <v>30</v>
      </c>
      <c r="AE14" s="57">
        <v>31</v>
      </c>
      <c r="AF14" s="57">
        <v>32</v>
      </c>
      <c r="AG14" s="55">
        <v>33</v>
      </c>
      <c r="AH14" s="55">
        <v>34</v>
      </c>
      <c r="AI14" s="55">
        <v>35</v>
      </c>
      <c r="AJ14" s="57">
        <v>36</v>
      </c>
      <c r="AK14" s="57">
        <v>37</v>
      </c>
      <c r="AL14" s="55">
        <v>38</v>
      </c>
      <c r="AM14" s="55">
        <v>39</v>
      </c>
      <c r="AN14" s="55">
        <v>40</v>
      </c>
      <c r="AO14" s="57">
        <v>41</v>
      </c>
      <c r="AP14" s="57">
        <v>42</v>
      </c>
      <c r="AQ14" s="55">
        <v>43</v>
      </c>
      <c r="AR14" s="55">
        <v>44</v>
      </c>
      <c r="AS14" s="55">
        <v>45</v>
      </c>
      <c r="AT14" s="57">
        <v>46</v>
      </c>
      <c r="AU14" s="57">
        <v>47</v>
      </c>
      <c r="AV14" s="55">
        <v>48</v>
      </c>
      <c r="AW14" s="55">
        <v>49</v>
      </c>
      <c r="AX14" s="55">
        <v>50</v>
      </c>
      <c r="AY14" s="57">
        <v>51</v>
      </c>
    </row>
    <row r="15" spans="1:51" s="56" customFormat="1" ht="30" customHeight="1">
      <c r="A15" s="62">
        <v>1</v>
      </c>
      <c r="B15" s="63" t="s">
        <v>63</v>
      </c>
      <c r="C15" s="64">
        <f aca="true" t="shared" si="0" ref="C15:C38">+D15+L15+N15+P15+R15+T15+U15+V15+W15+X15+AL15</f>
        <v>302713.45</v>
      </c>
      <c r="D15" s="64">
        <f aca="true" t="shared" si="1" ref="D15:D38">SUM(E15:J15)</f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>
        <f aca="true" t="shared" si="2" ref="X15:X38">Y15+AF15+AG15+AH15+AI15+AJ15+AK15</f>
        <v>302713.45</v>
      </c>
      <c r="Y15" s="64">
        <f aca="true" t="shared" si="3" ref="Y15:Y38">Z15+AA15+AB15+AC15+AD15+AE15</f>
        <v>183436.28</v>
      </c>
      <c r="Z15" s="64">
        <v>36856.85</v>
      </c>
      <c r="AA15" s="64">
        <v>34011.22</v>
      </c>
      <c r="AB15" s="64">
        <v>34389.22</v>
      </c>
      <c r="AC15" s="64">
        <v>43695.27</v>
      </c>
      <c r="AD15" s="64">
        <v>34483.72</v>
      </c>
      <c r="AE15" s="64"/>
      <c r="AF15" s="64"/>
      <c r="AG15" s="64"/>
      <c r="AH15" s="64">
        <v>44535.29</v>
      </c>
      <c r="AI15" s="64">
        <v>38748.7</v>
      </c>
      <c r="AJ15" s="64">
        <v>35993.18</v>
      </c>
      <c r="AK15" s="64"/>
      <c r="AL15" s="64">
        <f aca="true" t="shared" si="4" ref="AL15:AL38">AM15+AT15+AU15+AV15+AW15+AX15+AY15</f>
        <v>0</v>
      </c>
      <c r="AM15" s="64">
        <f aca="true" t="shared" si="5" ref="AM15:AM38">AN15+AO15+AP15+AQ15+AR15+AS15</f>
        <v>0</v>
      </c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</row>
    <row r="16" spans="1:51" s="56" customFormat="1" ht="30" customHeight="1">
      <c r="A16" s="62">
        <v>2</v>
      </c>
      <c r="B16" s="63" t="s">
        <v>65</v>
      </c>
      <c r="C16" s="64">
        <f t="shared" si="0"/>
        <v>835815.1599999999</v>
      </c>
      <c r="D16" s="64">
        <f t="shared" si="1"/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>
        <v>140</v>
      </c>
      <c r="T16" s="64">
        <v>712698.6</v>
      </c>
      <c r="U16" s="64"/>
      <c r="V16" s="64"/>
      <c r="W16" s="64"/>
      <c r="X16" s="64">
        <f t="shared" si="2"/>
        <v>122436.33</v>
      </c>
      <c r="Y16" s="64">
        <f t="shared" si="3"/>
        <v>61340.58</v>
      </c>
      <c r="Z16" s="64">
        <v>61340.58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4">
        <v>61095.75</v>
      </c>
      <c r="AK16" s="64"/>
      <c r="AL16" s="64">
        <f t="shared" si="4"/>
        <v>680.23</v>
      </c>
      <c r="AM16" s="64">
        <f t="shared" si="5"/>
        <v>0</v>
      </c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>
        <v>680.23</v>
      </c>
      <c r="AY16" s="64"/>
    </row>
    <row r="17" spans="1:51" s="56" customFormat="1" ht="30" customHeight="1">
      <c r="A17" s="62">
        <v>3</v>
      </c>
      <c r="B17" s="63" t="s">
        <v>66</v>
      </c>
      <c r="C17" s="64">
        <f t="shared" si="0"/>
        <v>3440610</v>
      </c>
      <c r="D17" s="64">
        <f>SUM(E17:J17)</f>
        <v>2814583</v>
      </c>
      <c r="E17" s="64">
        <v>595422</v>
      </c>
      <c r="F17" s="64">
        <v>368877</v>
      </c>
      <c r="G17" s="64">
        <v>326551</v>
      </c>
      <c r="H17" s="64">
        <v>1044471</v>
      </c>
      <c r="I17" s="64">
        <v>479262</v>
      </c>
      <c r="J17" s="64"/>
      <c r="K17" s="64"/>
      <c r="L17" s="64"/>
      <c r="M17" s="64"/>
      <c r="N17" s="64"/>
      <c r="O17" s="64"/>
      <c r="P17" s="64"/>
      <c r="Q17" s="64">
        <v>800.52</v>
      </c>
      <c r="R17" s="64">
        <v>302956</v>
      </c>
      <c r="S17" s="64"/>
      <c r="T17" s="64"/>
      <c r="U17" s="64"/>
      <c r="V17" s="64"/>
      <c r="W17" s="64"/>
      <c r="X17" s="64">
        <f t="shared" si="2"/>
        <v>256358</v>
      </c>
      <c r="Y17" s="64">
        <f t="shared" si="3"/>
        <v>232584</v>
      </c>
      <c r="Z17" s="64">
        <v>49203</v>
      </c>
      <c r="AA17" s="64">
        <v>30482</v>
      </c>
      <c r="AB17" s="64">
        <v>26985</v>
      </c>
      <c r="AC17" s="64">
        <v>86310</v>
      </c>
      <c r="AD17" s="64">
        <v>39604</v>
      </c>
      <c r="AE17" s="64"/>
      <c r="AF17" s="64"/>
      <c r="AG17" s="64"/>
      <c r="AH17" s="64"/>
      <c r="AI17" s="64">
        <v>23774</v>
      </c>
      <c r="AJ17" s="64"/>
      <c r="AK17" s="64"/>
      <c r="AL17" s="64">
        <f t="shared" si="4"/>
        <v>66713</v>
      </c>
      <c r="AM17" s="64">
        <f t="shared" si="5"/>
        <v>60230</v>
      </c>
      <c r="AN17" s="64">
        <v>12742</v>
      </c>
      <c r="AO17" s="64">
        <v>7893</v>
      </c>
      <c r="AP17" s="64">
        <v>6988</v>
      </c>
      <c r="AQ17" s="64">
        <v>22351</v>
      </c>
      <c r="AR17" s="64">
        <v>10256</v>
      </c>
      <c r="AS17" s="64"/>
      <c r="AT17" s="64"/>
      <c r="AU17" s="64"/>
      <c r="AV17" s="64"/>
      <c r="AW17" s="64">
        <v>6483</v>
      </c>
      <c r="AX17" s="64"/>
      <c r="AY17" s="64"/>
    </row>
    <row r="18" spans="1:51" s="56" customFormat="1" ht="30" customHeight="1">
      <c r="A18" s="62">
        <v>4</v>
      </c>
      <c r="B18" s="63" t="s">
        <v>67</v>
      </c>
      <c r="C18" s="64">
        <f t="shared" si="0"/>
        <v>433359.91000000003</v>
      </c>
      <c r="D18" s="64">
        <f t="shared" si="1"/>
        <v>352112.59</v>
      </c>
      <c r="E18" s="64">
        <v>352112.59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>
        <f t="shared" si="2"/>
        <v>78571.73999999999</v>
      </c>
      <c r="Y18" s="64">
        <f t="shared" si="3"/>
        <v>34364.34</v>
      </c>
      <c r="Z18" s="64">
        <v>34364.34</v>
      </c>
      <c r="AA18" s="64"/>
      <c r="AB18" s="64"/>
      <c r="AC18" s="64"/>
      <c r="AD18" s="64"/>
      <c r="AE18" s="64"/>
      <c r="AF18" s="64"/>
      <c r="AG18" s="64">
        <v>44207.4</v>
      </c>
      <c r="AH18" s="64"/>
      <c r="AI18" s="64"/>
      <c r="AJ18" s="64"/>
      <c r="AK18" s="64"/>
      <c r="AL18" s="64">
        <f t="shared" si="4"/>
        <v>2675.58</v>
      </c>
      <c r="AM18" s="64">
        <f t="shared" si="5"/>
        <v>2675.58</v>
      </c>
      <c r="AN18" s="64">
        <v>2675.58</v>
      </c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</row>
    <row r="19" spans="1:51" s="56" customFormat="1" ht="30" customHeight="1">
      <c r="A19" s="62">
        <v>5</v>
      </c>
      <c r="B19" s="63" t="s">
        <v>68</v>
      </c>
      <c r="C19" s="64">
        <f t="shared" si="0"/>
        <v>1850010</v>
      </c>
      <c r="D19" s="64">
        <f t="shared" si="1"/>
        <v>0</v>
      </c>
      <c r="E19" s="64"/>
      <c r="F19" s="64"/>
      <c r="G19" s="64"/>
      <c r="H19" s="64"/>
      <c r="I19" s="64"/>
      <c r="J19" s="64"/>
      <c r="K19" s="64"/>
      <c r="L19" s="64"/>
      <c r="M19" s="64">
        <v>775.5</v>
      </c>
      <c r="N19" s="64">
        <v>1675681</v>
      </c>
      <c r="O19" s="64"/>
      <c r="P19" s="64"/>
      <c r="Q19" s="64"/>
      <c r="R19" s="64"/>
      <c r="S19" s="64"/>
      <c r="T19" s="64"/>
      <c r="U19" s="64"/>
      <c r="V19" s="64"/>
      <c r="W19" s="64"/>
      <c r="X19" s="64">
        <f t="shared" si="2"/>
        <v>138470</v>
      </c>
      <c r="Y19" s="64">
        <f t="shared" si="3"/>
        <v>0</v>
      </c>
      <c r="Z19" s="64"/>
      <c r="AA19" s="64"/>
      <c r="AB19" s="64"/>
      <c r="AC19" s="64"/>
      <c r="AD19" s="64"/>
      <c r="AE19" s="64"/>
      <c r="AF19" s="64"/>
      <c r="AG19" s="64">
        <v>138470</v>
      </c>
      <c r="AH19" s="64"/>
      <c r="AI19" s="64"/>
      <c r="AJ19" s="64"/>
      <c r="AK19" s="64"/>
      <c r="AL19" s="64">
        <f t="shared" si="4"/>
        <v>35859</v>
      </c>
      <c r="AM19" s="64">
        <f t="shared" si="5"/>
        <v>0</v>
      </c>
      <c r="AN19" s="64"/>
      <c r="AO19" s="64"/>
      <c r="AP19" s="64"/>
      <c r="AQ19" s="64"/>
      <c r="AR19" s="64"/>
      <c r="AS19" s="64"/>
      <c r="AT19" s="64"/>
      <c r="AU19" s="64">
        <v>35859</v>
      </c>
      <c r="AV19" s="64"/>
      <c r="AW19" s="64"/>
      <c r="AX19" s="64"/>
      <c r="AY19" s="64"/>
    </row>
    <row r="20" spans="1:51" s="56" customFormat="1" ht="30" customHeight="1">
      <c r="A20" s="62">
        <v>6</v>
      </c>
      <c r="B20" s="63" t="s">
        <v>69</v>
      </c>
      <c r="C20" s="64">
        <f t="shared" si="0"/>
        <v>4709824</v>
      </c>
      <c r="D20" s="64">
        <f t="shared" si="1"/>
        <v>1627811</v>
      </c>
      <c r="E20" s="64"/>
      <c r="F20" s="64">
        <v>350510</v>
      </c>
      <c r="G20" s="64">
        <v>296359</v>
      </c>
      <c r="H20" s="64">
        <v>980942</v>
      </c>
      <c r="I20" s="64"/>
      <c r="J20" s="64"/>
      <c r="K20" s="64"/>
      <c r="L20" s="64"/>
      <c r="M20" s="64">
        <v>770.3</v>
      </c>
      <c r="N20" s="64">
        <v>2133975</v>
      </c>
      <c r="O20" s="64"/>
      <c r="P20" s="64"/>
      <c r="Q20" s="64">
        <v>1566.03</v>
      </c>
      <c r="R20" s="64">
        <v>604458</v>
      </c>
      <c r="S20" s="64"/>
      <c r="T20" s="64"/>
      <c r="U20" s="64"/>
      <c r="V20" s="64"/>
      <c r="W20" s="64"/>
      <c r="X20" s="64">
        <f t="shared" si="2"/>
        <v>250144</v>
      </c>
      <c r="Y20" s="64">
        <f t="shared" si="3"/>
        <v>94212</v>
      </c>
      <c r="Z20" s="64"/>
      <c r="AA20" s="64">
        <v>20286</v>
      </c>
      <c r="AB20" s="64">
        <v>17152</v>
      </c>
      <c r="AC20" s="64">
        <v>56774</v>
      </c>
      <c r="AD20" s="64"/>
      <c r="AE20" s="64"/>
      <c r="AF20" s="64"/>
      <c r="AG20" s="64">
        <v>123507</v>
      </c>
      <c r="AH20" s="64"/>
      <c r="AI20" s="64">
        <v>32425</v>
      </c>
      <c r="AJ20" s="64"/>
      <c r="AK20" s="64"/>
      <c r="AL20" s="64">
        <f t="shared" si="4"/>
        <v>93436</v>
      </c>
      <c r="AM20" s="64">
        <f t="shared" si="5"/>
        <v>34834</v>
      </c>
      <c r="AN20" s="64"/>
      <c r="AO20" s="64">
        <v>7500</v>
      </c>
      <c r="AP20" s="64">
        <v>6342</v>
      </c>
      <c r="AQ20" s="64">
        <v>20992</v>
      </c>
      <c r="AR20" s="64"/>
      <c r="AS20" s="64"/>
      <c r="AT20" s="64"/>
      <c r="AU20" s="64">
        <v>45667</v>
      </c>
      <c r="AV20" s="64"/>
      <c r="AW20" s="64">
        <v>12935</v>
      </c>
      <c r="AX20" s="64"/>
      <c r="AY20" s="64"/>
    </row>
    <row r="21" spans="1:51" s="56" customFormat="1" ht="30" customHeight="1">
      <c r="A21" s="62">
        <v>7</v>
      </c>
      <c r="B21" s="63" t="s">
        <v>59</v>
      </c>
      <c r="C21" s="64">
        <f t="shared" si="0"/>
        <v>2849000.6499999994</v>
      </c>
      <c r="D21" s="64">
        <f t="shared" si="1"/>
        <v>1041432.6699999999</v>
      </c>
      <c r="E21" s="64"/>
      <c r="F21" s="64">
        <v>552535.44</v>
      </c>
      <c r="G21" s="64">
        <v>488897.23</v>
      </c>
      <c r="H21" s="64"/>
      <c r="I21" s="64"/>
      <c r="J21" s="64"/>
      <c r="K21" s="64"/>
      <c r="L21" s="64"/>
      <c r="M21" s="64">
        <v>680</v>
      </c>
      <c r="N21" s="64">
        <v>1234421.88</v>
      </c>
      <c r="O21" s="64"/>
      <c r="P21" s="64"/>
      <c r="Q21" s="64"/>
      <c r="R21" s="64"/>
      <c r="S21" s="64">
        <v>105</v>
      </c>
      <c r="T21" s="64">
        <v>169372.88</v>
      </c>
      <c r="U21" s="64"/>
      <c r="V21" s="64"/>
      <c r="W21" s="64"/>
      <c r="X21" s="64">
        <f t="shared" si="2"/>
        <v>393967.22</v>
      </c>
      <c r="Y21" s="64">
        <f t="shared" si="3"/>
        <v>187156.5</v>
      </c>
      <c r="Z21" s="64"/>
      <c r="AA21" s="64">
        <v>57368.54</v>
      </c>
      <c r="AB21" s="64">
        <v>57557.54</v>
      </c>
      <c r="AC21" s="64">
        <v>72230.42</v>
      </c>
      <c r="AD21" s="64"/>
      <c r="AE21" s="64"/>
      <c r="AF21" s="64"/>
      <c r="AG21" s="64">
        <v>80301.98</v>
      </c>
      <c r="AH21" s="64"/>
      <c r="AI21" s="64">
        <v>65558.1</v>
      </c>
      <c r="AJ21" s="64">
        <v>60950.64</v>
      </c>
      <c r="AK21" s="64"/>
      <c r="AL21" s="64">
        <f t="shared" si="4"/>
        <v>9806</v>
      </c>
      <c r="AM21" s="64">
        <f t="shared" si="5"/>
        <v>2964.92</v>
      </c>
      <c r="AN21" s="64"/>
      <c r="AO21" s="64">
        <v>1639.3</v>
      </c>
      <c r="AP21" s="64">
        <v>1325.62</v>
      </c>
      <c r="AQ21" s="64"/>
      <c r="AR21" s="64"/>
      <c r="AS21" s="64"/>
      <c r="AT21" s="64"/>
      <c r="AU21" s="64">
        <v>6330.91</v>
      </c>
      <c r="AV21" s="64"/>
      <c r="AW21" s="64"/>
      <c r="AX21" s="64">
        <v>510.17</v>
      </c>
      <c r="AY21" s="64"/>
    </row>
    <row r="22" spans="1:51" s="56" customFormat="1" ht="30" customHeight="1">
      <c r="A22" s="62">
        <v>8</v>
      </c>
      <c r="B22" s="63" t="s">
        <v>70</v>
      </c>
      <c r="C22" s="64">
        <f t="shared" si="0"/>
        <v>899847.1399999999</v>
      </c>
      <c r="D22" s="64">
        <f t="shared" si="1"/>
        <v>661983.6599999999</v>
      </c>
      <c r="E22" s="64"/>
      <c r="F22" s="64"/>
      <c r="G22" s="64">
        <v>116765.93</v>
      </c>
      <c r="H22" s="64">
        <v>336000.11</v>
      </c>
      <c r="I22" s="64">
        <v>209217.62</v>
      </c>
      <c r="J22" s="64"/>
      <c r="K22" s="64"/>
      <c r="L22" s="64"/>
      <c r="M22" s="64"/>
      <c r="N22" s="64"/>
      <c r="O22" s="64"/>
      <c r="P22" s="64"/>
      <c r="Q22" s="64">
        <v>438.62</v>
      </c>
      <c r="R22" s="64">
        <v>130738.48</v>
      </c>
      <c r="S22" s="64"/>
      <c r="T22" s="64"/>
      <c r="U22" s="64">
        <v>0</v>
      </c>
      <c r="V22" s="64"/>
      <c r="W22" s="64"/>
      <c r="X22" s="64">
        <f t="shared" si="2"/>
        <v>90161</v>
      </c>
      <c r="Y22" s="64">
        <f t="shared" si="3"/>
        <v>77109</v>
      </c>
      <c r="Z22" s="64"/>
      <c r="AA22" s="64">
        <v>14064</v>
      </c>
      <c r="AB22" s="64">
        <v>11649</v>
      </c>
      <c r="AC22" s="64">
        <v>34034</v>
      </c>
      <c r="AD22" s="64">
        <v>17362</v>
      </c>
      <c r="AE22" s="64"/>
      <c r="AF22" s="64"/>
      <c r="AG22" s="64"/>
      <c r="AH22" s="64"/>
      <c r="AI22" s="64">
        <v>13052</v>
      </c>
      <c r="AJ22" s="64"/>
      <c r="AK22" s="64"/>
      <c r="AL22" s="64">
        <f t="shared" si="4"/>
        <v>16964</v>
      </c>
      <c r="AM22" s="64">
        <f t="shared" si="5"/>
        <v>14166</v>
      </c>
      <c r="AN22" s="64"/>
      <c r="AO22" s="64"/>
      <c r="AP22" s="64">
        <v>2499</v>
      </c>
      <c r="AQ22" s="64">
        <v>7190</v>
      </c>
      <c r="AR22" s="64">
        <v>4477</v>
      </c>
      <c r="AS22" s="64"/>
      <c r="AT22" s="64"/>
      <c r="AU22" s="64"/>
      <c r="AV22" s="64"/>
      <c r="AW22" s="64">
        <v>2798</v>
      </c>
      <c r="AX22" s="64"/>
      <c r="AY22" s="64"/>
    </row>
    <row r="23" spans="1:51" s="56" customFormat="1" ht="30" customHeight="1">
      <c r="A23" s="62">
        <v>9</v>
      </c>
      <c r="B23" s="63" t="s">
        <v>71</v>
      </c>
      <c r="C23" s="64">
        <f t="shared" si="0"/>
        <v>832422.16</v>
      </c>
      <c r="D23" s="64">
        <f t="shared" si="1"/>
        <v>0</v>
      </c>
      <c r="E23" s="64"/>
      <c r="F23" s="64"/>
      <c r="G23" s="64"/>
      <c r="H23" s="64"/>
      <c r="I23" s="64"/>
      <c r="J23" s="64"/>
      <c r="K23" s="64"/>
      <c r="L23" s="64"/>
      <c r="M23" s="64">
        <v>323</v>
      </c>
      <c r="N23" s="64">
        <v>741780.16</v>
      </c>
      <c r="O23" s="64"/>
      <c r="P23" s="64"/>
      <c r="Q23" s="64"/>
      <c r="R23" s="64"/>
      <c r="S23" s="64"/>
      <c r="T23" s="64"/>
      <c r="U23" s="64">
        <v>0</v>
      </c>
      <c r="V23" s="64"/>
      <c r="W23" s="64"/>
      <c r="X23" s="64">
        <f t="shared" si="2"/>
        <v>74768</v>
      </c>
      <c r="Y23" s="64">
        <f t="shared" si="3"/>
        <v>0</v>
      </c>
      <c r="Z23" s="64"/>
      <c r="AA23" s="64"/>
      <c r="AB23" s="64"/>
      <c r="AC23" s="64"/>
      <c r="AD23" s="64"/>
      <c r="AE23" s="64"/>
      <c r="AF23" s="64"/>
      <c r="AG23" s="64">
        <v>74768</v>
      </c>
      <c r="AH23" s="64"/>
      <c r="AI23" s="64"/>
      <c r="AJ23" s="64"/>
      <c r="AK23" s="64"/>
      <c r="AL23" s="64">
        <f t="shared" si="4"/>
        <v>15874</v>
      </c>
      <c r="AM23" s="64">
        <f t="shared" si="5"/>
        <v>0</v>
      </c>
      <c r="AN23" s="64"/>
      <c r="AO23" s="64"/>
      <c r="AP23" s="64"/>
      <c r="AQ23" s="64"/>
      <c r="AR23" s="64"/>
      <c r="AS23" s="64"/>
      <c r="AT23" s="64"/>
      <c r="AU23" s="64">
        <v>15874</v>
      </c>
      <c r="AV23" s="64"/>
      <c r="AW23" s="64"/>
      <c r="AX23" s="64"/>
      <c r="AY23" s="64"/>
    </row>
    <row r="24" spans="1:51" s="56" customFormat="1" ht="30" customHeight="1">
      <c r="A24" s="62">
        <v>10</v>
      </c>
      <c r="B24" s="63" t="s">
        <v>72</v>
      </c>
      <c r="C24" s="64">
        <f t="shared" si="0"/>
        <v>1145807.55</v>
      </c>
      <c r="D24" s="64">
        <f t="shared" si="1"/>
        <v>940897.87</v>
      </c>
      <c r="E24" s="64"/>
      <c r="F24" s="64"/>
      <c r="G24" s="64"/>
      <c r="H24" s="64">
        <v>940897.87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>
        <v>0</v>
      </c>
      <c r="V24" s="64"/>
      <c r="W24" s="64"/>
      <c r="X24" s="64">
        <f t="shared" si="2"/>
        <v>202986.68</v>
      </c>
      <c r="Y24" s="64">
        <f t="shared" si="3"/>
        <v>154085.91</v>
      </c>
      <c r="Z24" s="64">
        <v>38173.77</v>
      </c>
      <c r="AA24" s="64"/>
      <c r="AB24" s="64">
        <v>35418.12</v>
      </c>
      <c r="AC24" s="64">
        <v>44981.4</v>
      </c>
      <c r="AD24" s="64">
        <v>35512.62</v>
      </c>
      <c r="AE24" s="64"/>
      <c r="AF24" s="64"/>
      <c r="AG24" s="64"/>
      <c r="AH24" s="64">
        <v>48900.77</v>
      </c>
      <c r="AI24" s="64"/>
      <c r="AJ24" s="64"/>
      <c r="AK24" s="64"/>
      <c r="AL24" s="64">
        <f t="shared" si="4"/>
        <v>1923</v>
      </c>
      <c r="AM24" s="64">
        <f t="shared" si="5"/>
        <v>1923</v>
      </c>
      <c r="AN24" s="64"/>
      <c r="AO24" s="64"/>
      <c r="AP24" s="64"/>
      <c r="AQ24" s="64">
        <v>1923</v>
      </c>
      <c r="AR24" s="64"/>
      <c r="AS24" s="64"/>
      <c r="AT24" s="64"/>
      <c r="AU24" s="64"/>
      <c r="AV24" s="64"/>
      <c r="AW24" s="64"/>
      <c r="AX24" s="64"/>
      <c r="AY24" s="64"/>
    </row>
    <row r="25" spans="1:51" s="56" customFormat="1" ht="30" customHeight="1">
      <c r="A25" s="62">
        <v>11</v>
      </c>
      <c r="B25" s="63" t="s">
        <v>73</v>
      </c>
      <c r="C25" s="64">
        <f>+D25+L25+N25+P25+R25+T25+U25+V25+W25+X25+AL25</f>
        <v>4032533.66</v>
      </c>
      <c r="D25" s="64">
        <f>SUM(E25:J25)</f>
        <v>1660342.83</v>
      </c>
      <c r="E25" s="64">
        <v>453614.38</v>
      </c>
      <c r="F25" s="64"/>
      <c r="G25" s="64">
        <v>246495.46</v>
      </c>
      <c r="H25" s="64">
        <v>960232.99</v>
      </c>
      <c r="I25" s="64"/>
      <c r="J25" s="64"/>
      <c r="K25" s="64"/>
      <c r="L25" s="64"/>
      <c r="M25" s="64">
        <v>764</v>
      </c>
      <c r="N25" s="64">
        <v>1730024.23</v>
      </c>
      <c r="O25" s="64">
        <v>510</v>
      </c>
      <c r="P25" s="64">
        <v>229729.6</v>
      </c>
      <c r="Q25" s="64"/>
      <c r="R25" s="64"/>
      <c r="S25" s="64"/>
      <c r="T25" s="64"/>
      <c r="U25" s="64">
        <v>0</v>
      </c>
      <c r="V25" s="64"/>
      <c r="W25" s="64"/>
      <c r="X25" s="64">
        <f t="shared" si="2"/>
        <v>334967</v>
      </c>
      <c r="Y25" s="64">
        <f t="shared" si="3"/>
        <v>145339</v>
      </c>
      <c r="Z25" s="64">
        <v>36276</v>
      </c>
      <c r="AA25" s="64"/>
      <c r="AB25" s="64">
        <v>24607</v>
      </c>
      <c r="AC25" s="64">
        <v>84456</v>
      </c>
      <c r="AD25" s="64"/>
      <c r="AE25" s="64"/>
      <c r="AF25" s="64"/>
      <c r="AG25" s="64">
        <v>167804</v>
      </c>
      <c r="AH25" s="64">
        <v>21824</v>
      </c>
      <c r="AI25" s="64"/>
      <c r="AJ25" s="64"/>
      <c r="AK25" s="64"/>
      <c r="AL25" s="64">
        <f t="shared" si="4"/>
        <v>77470</v>
      </c>
      <c r="AM25" s="64">
        <f t="shared" si="5"/>
        <v>35531</v>
      </c>
      <c r="AN25" s="64">
        <v>9707</v>
      </c>
      <c r="AO25" s="64"/>
      <c r="AP25" s="64">
        <v>5275</v>
      </c>
      <c r="AQ25" s="64">
        <v>20549</v>
      </c>
      <c r="AR25" s="64"/>
      <c r="AS25" s="64"/>
      <c r="AT25" s="64"/>
      <c r="AU25" s="64">
        <v>37023</v>
      </c>
      <c r="AV25" s="64">
        <v>4916</v>
      </c>
      <c r="AW25" s="64"/>
      <c r="AX25" s="64"/>
      <c r="AY25" s="64"/>
    </row>
    <row r="26" spans="1:51" s="56" customFormat="1" ht="30" customHeight="1">
      <c r="A26" s="62">
        <v>12</v>
      </c>
      <c r="B26" s="63" t="s">
        <v>74</v>
      </c>
      <c r="C26" s="64">
        <f t="shared" si="0"/>
        <v>37603.15</v>
      </c>
      <c r="D26" s="64">
        <f t="shared" si="1"/>
        <v>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>
        <v>0</v>
      </c>
      <c r="V26" s="64"/>
      <c r="W26" s="64"/>
      <c r="X26" s="64">
        <f t="shared" si="2"/>
        <v>37603.15</v>
      </c>
      <c r="Y26" s="64">
        <f t="shared" si="3"/>
        <v>37603.15</v>
      </c>
      <c r="Z26" s="64">
        <v>37603.15</v>
      </c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>
        <f t="shared" si="4"/>
        <v>0</v>
      </c>
      <c r="AM26" s="64">
        <f t="shared" si="5"/>
        <v>0</v>
      </c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</row>
    <row r="27" spans="1:51" s="56" customFormat="1" ht="30" customHeight="1">
      <c r="A27" s="62">
        <v>13</v>
      </c>
      <c r="B27" s="63" t="s">
        <v>75</v>
      </c>
      <c r="C27" s="64">
        <f t="shared" si="0"/>
        <v>251345.62</v>
      </c>
      <c r="D27" s="64">
        <f t="shared" si="1"/>
        <v>0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>
        <v>0</v>
      </c>
      <c r="V27" s="64"/>
      <c r="W27" s="64"/>
      <c r="X27" s="64">
        <f t="shared" si="2"/>
        <v>251345.62</v>
      </c>
      <c r="Y27" s="64">
        <f t="shared" si="3"/>
        <v>0</v>
      </c>
      <c r="Z27" s="64"/>
      <c r="AA27" s="64"/>
      <c r="AB27" s="64"/>
      <c r="AC27" s="64"/>
      <c r="AD27" s="64"/>
      <c r="AE27" s="64"/>
      <c r="AF27" s="64"/>
      <c r="AG27" s="64">
        <v>138632</v>
      </c>
      <c r="AH27" s="64"/>
      <c r="AI27" s="64">
        <v>112713.62</v>
      </c>
      <c r="AJ27" s="64"/>
      <c r="AK27" s="64"/>
      <c r="AL27" s="64">
        <f t="shared" si="4"/>
        <v>0</v>
      </c>
      <c r="AM27" s="64">
        <f t="shared" si="5"/>
        <v>0</v>
      </c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</row>
    <row r="28" spans="1:51" s="56" customFormat="1" ht="30" customHeight="1">
      <c r="A28" s="62">
        <v>14</v>
      </c>
      <c r="B28" s="63" t="s">
        <v>76</v>
      </c>
      <c r="C28" s="64">
        <f t="shared" si="0"/>
        <v>3368933.9899999998</v>
      </c>
      <c r="D28" s="64">
        <f t="shared" si="1"/>
        <v>1291029.73</v>
      </c>
      <c r="E28" s="64"/>
      <c r="F28" s="64"/>
      <c r="G28" s="64">
        <v>210835.49</v>
      </c>
      <c r="H28" s="64">
        <v>730056.06</v>
      </c>
      <c r="I28" s="64">
        <v>350138.18</v>
      </c>
      <c r="J28" s="64"/>
      <c r="K28" s="64"/>
      <c r="L28" s="64"/>
      <c r="M28" s="64">
        <v>586</v>
      </c>
      <c r="N28" s="64">
        <v>1487153.69</v>
      </c>
      <c r="O28" s="64"/>
      <c r="P28" s="64"/>
      <c r="Q28" s="64">
        <v>808.19</v>
      </c>
      <c r="R28" s="64">
        <v>252654.57</v>
      </c>
      <c r="S28" s="64"/>
      <c r="T28" s="64"/>
      <c r="U28" s="64">
        <v>0</v>
      </c>
      <c r="V28" s="64"/>
      <c r="W28" s="64"/>
      <c r="X28" s="64">
        <f t="shared" si="2"/>
        <v>273236</v>
      </c>
      <c r="Y28" s="64">
        <f t="shared" si="3"/>
        <v>115849</v>
      </c>
      <c r="Z28" s="64"/>
      <c r="AA28" s="64"/>
      <c r="AB28" s="64">
        <v>21145</v>
      </c>
      <c r="AC28" s="64">
        <v>56145</v>
      </c>
      <c r="AD28" s="64">
        <v>38559</v>
      </c>
      <c r="AE28" s="64"/>
      <c r="AF28" s="64"/>
      <c r="AG28" s="64">
        <v>133820</v>
      </c>
      <c r="AH28" s="64"/>
      <c r="AI28" s="64">
        <v>23567</v>
      </c>
      <c r="AJ28" s="64"/>
      <c r="AK28" s="64"/>
      <c r="AL28" s="64">
        <f t="shared" si="4"/>
        <v>64860</v>
      </c>
      <c r="AM28" s="64">
        <f t="shared" si="5"/>
        <v>27628</v>
      </c>
      <c r="AN28" s="64"/>
      <c r="AO28" s="64"/>
      <c r="AP28" s="64">
        <v>4512</v>
      </c>
      <c r="AQ28" s="64">
        <v>15623</v>
      </c>
      <c r="AR28" s="64">
        <v>7493</v>
      </c>
      <c r="AS28" s="64"/>
      <c r="AT28" s="64"/>
      <c r="AU28" s="64">
        <v>31825</v>
      </c>
      <c r="AV28" s="64"/>
      <c r="AW28" s="64">
        <v>5407</v>
      </c>
      <c r="AX28" s="64"/>
      <c r="AY28" s="64"/>
    </row>
    <row r="29" spans="1:51" s="56" customFormat="1" ht="30" customHeight="1">
      <c r="A29" s="62">
        <v>15</v>
      </c>
      <c r="B29" s="63" t="s">
        <v>77</v>
      </c>
      <c r="C29" s="64">
        <f t="shared" si="0"/>
        <v>3177661.85</v>
      </c>
      <c r="D29" s="64">
        <f t="shared" si="1"/>
        <v>1310043.06</v>
      </c>
      <c r="E29" s="64"/>
      <c r="F29" s="64"/>
      <c r="G29" s="64">
        <v>236942.97</v>
      </c>
      <c r="H29" s="64">
        <v>707333.08</v>
      </c>
      <c r="I29" s="64">
        <v>365767.01</v>
      </c>
      <c r="J29" s="64"/>
      <c r="K29" s="64"/>
      <c r="L29" s="64"/>
      <c r="M29" s="64">
        <v>576.14</v>
      </c>
      <c r="N29" s="64">
        <v>1387494.57</v>
      </c>
      <c r="O29" s="64"/>
      <c r="P29" s="64"/>
      <c r="Q29" s="64">
        <v>827.5</v>
      </c>
      <c r="R29" s="64">
        <v>179149.22</v>
      </c>
      <c r="S29" s="64"/>
      <c r="T29" s="64"/>
      <c r="U29" s="64">
        <v>0</v>
      </c>
      <c r="V29" s="64"/>
      <c r="W29" s="64"/>
      <c r="X29" s="64">
        <f t="shared" si="2"/>
        <v>239414</v>
      </c>
      <c r="Y29" s="64">
        <f t="shared" si="3"/>
        <v>81892</v>
      </c>
      <c r="Z29" s="64"/>
      <c r="AA29" s="64"/>
      <c r="AB29" s="64">
        <v>15732</v>
      </c>
      <c r="AC29" s="64">
        <v>40902</v>
      </c>
      <c r="AD29" s="64">
        <v>25258</v>
      </c>
      <c r="AE29" s="64"/>
      <c r="AF29" s="64"/>
      <c r="AG29" s="64">
        <v>132898</v>
      </c>
      <c r="AH29" s="64"/>
      <c r="AI29" s="64">
        <v>24624</v>
      </c>
      <c r="AJ29" s="64"/>
      <c r="AK29" s="64"/>
      <c r="AL29" s="64">
        <f t="shared" si="4"/>
        <v>61561</v>
      </c>
      <c r="AM29" s="64">
        <f t="shared" si="5"/>
        <v>28035</v>
      </c>
      <c r="AN29" s="64"/>
      <c r="AO29" s="64"/>
      <c r="AP29" s="64">
        <v>5071</v>
      </c>
      <c r="AQ29" s="64">
        <v>15137</v>
      </c>
      <c r="AR29" s="64">
        <v>7827</v>
      </c>
      <c r="AS29" s="64"/>
      <c r="AT29" s="64"/>
      <c r="AU29" s="64">
        <v>29692</v>
      </c>
      <c r="AV29" s="64"/>
      <c r="AW29" s="64">
        <v>3834</v>
      </c>
      <c r="AX29" s="64"/>
      <c r="AY29" s="64"/>
    </row>
    <row r="30" spans="1:51" s="56" customFormat="1" ht="30" customHeight="1">
      <c r="A30" s="62">
        <v>16</v>
      </c>
      <c r="B30" s="63" t="s">
        <v>78</v>
      </c>
      <c r="C30" s="64">
        <f t="shared" si="0"/>
        <v>873074.34</v>
      </c>
      <c r="D30" s="64">
        <f t="shared" si="1"/>
        <v>806783.34</v>
      </c>
      <c r="E30" s="64"/>
      <c r="F30" s="64"/>
      <c r="G30" s="64">
        <v>149089.68</v>
      </c>
      <c r="H30" s="64">
        <v>441475.49</v>
      </c>
      <c r="I30" s="64">
        <v>216218.17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>
        <v>0</v>
      </c>
      <c r="V30" s="64"/>
      <c r="W30" s="64"/>
      <c r="X30" s="64">
        <f t="shared" si="2"/>
        <v>49025</v>
      </c>
      <c r="Y30" s="64">
        <f t="shared" si="3"/>
        <v>49025</v>
      </c>
      <c r="Z30" s="64"/>
      <c r="AA30" s="64"/>
      <c r="AB30" s="64">
        <v>9678</v>
      </c>
      <c r="AC30" s="64">
        <v>27266</v>
      </c>
      <c r="AD30" s="64">
        <v>12081</v>
      </c>
      <c r="AE30" s="64"/>
      <c r="AF30" s="64"/>
      <c r="AG30" s="64"/>
      <c r="AH30" s="64"/>
      <c r="AI30" s="64"/>
      <c r="AJ30" s="64"/>
      <c r="AK30" s="64"/>
      <c r="AL30" s="64">
        <f t="shared" si="4"/>
        <v>17266</v>
      </c>
      <c r="AM30" s="64">
        <f t="shared" si="5"/>
        <v>17266</v>
      </c>
      <c r="AN30" s="64"/>
      <c r="AO30" s="64"/>
      <c r="AP30" s="64">
        <v>3191</v>
      </c>
      <c r="AQ30" s="64">
        <v>9448</v>
      </c>
      <c r="AR30" s="64">
        <v>4627</v>
      </c>
      <c r="AS30" s="64"/>
      <c r="AT30" s="64"/>
      <c r="AU30" s="64"/>
      <c r="AV30" s="64"/>
      <c r="AW30" s="64"/>
      <c r="AX30" s="64"/>
      <c r="AY30" s="64"/>
    </row>
    <row r="31" spans="1:51" s="56" customFormat="1" ht="30" customHeight="1">
      <c r="A31" s="62">
        <v>17</v>
      </c>
      <c r="B31" s="63" t="s">
        <v>79</v>
      </c>
      <c r="C31" s="64">
        <f t="shared" si="0"/>
        <v>2412840.52</v>
      </c>
      <c r="D31" s="64">
        <f t="shared" si="1"/>
        <v>1861501.68</v>
      </c>
      <c r="E31" s="64"/>
      <c r="F31" s="64">
        <v>288967.8</v>
      </c>
      <c r="G31" s="64">
        <v>228922.63</v>
      </c>
      <c r="H31" s="64">
        <v>971068.33</v>
      </c>
      <c r="I31" s="64">
        <v>372542.92</v>
      </c>
      <c r="J31" s="64"/>
      <c r="K31" s="64"/>
      <c r="L31" s="64"/>
      <c r="M31" s="64"/>
      <c r="N31" s="64"/>
      <c r="O31" s="64"/>
      <c r="P31" s="64"/>
      <c r="Q31" s="64">
        <v>810.8</v>
      </c>
      <c r="R31" s="64">
        <v>376627.98</v>
      </c>
      <c r="S31" s="64"/>
      <c r="T31" s="64"/>
      <c r="U31" s="64">
        <v>0</v>
      </c>
      <c r="V31" s="64"/>
      <c r="W31" s="64"/>
      <c r="X31" s="64">
        <f t="shared" si="2"/>
        <v>126815</v>
      </c>
      <c r="Y31" s="64">
        <f t="shared" si="3"/>
        <v>104453</v>
      </c>
      <c r="Z31" s="64"/>
      <c r="AA31" s="64">
        <v>20492</v>
      </c>
      <c r="AB31" s="64">
        <v>17042</v>
      </c>
      <c r="AC31" s="64">
        <v>43273</v>
      </c>
      <c r="AD31" s="64">
        <v>23646</v>
      </c>
      <c r="AE31" s="64"/>
      <c r="AF31" s="64"/>
      <c r="AG31" s="64"/>
      <c r="AH31" s="64"/>
      <c r="AI31" s="64">
        <v>22362</v>
      </c>
      <c r="AJ31" s="64"/>
      <c r="AK31" s="64"/>
      <c r="AL31" s="64">
        <f t="shared" si="4"/>
        <v>47895.86</v>
      </c>
      <c r="AM31" s="64">
        <f t="shared" si="5"/>
        <v>39835.86</v>
      </c>
      <c r="AN31" s="64"/>
      <c r="AO31" s="64">
        <v>6184</v>
      </c>
      <c r="AP31" s="64">
        <v>4899</v>
      </c>
      <c r="AQ31" s="64">
        <v>20780.86</v>
      </c>
      <c r="AR31" s="64">
        <v>7972</v>
      </c>
      <c r="AS31" s="64"/>
      <c r="AT31" s="64"/>
      <c r="AU31" s="64"/>
      <c r="AV31" s="64"/>
      <c r="AW31" s="64">
        <v>8060</v>
      </c>
      <c r="AX31" s="64"/>
      <c r="AY31" s="64"/>
    </row>
    <row r="32" spans="1:51" s="56" customFormat="1" ht="30" customHeight="1">
      <c r="A32" s="62">
        <v>18</v>
      </c>
      <c r="B32" s="63" t="s">
        <v>80</v>
      </c>
      <c r="C32" s="64">
        <f t="shared" si="0"/>
        <v>2349844.7499999995</v>
      </c>
      <c r="D32" s="64">
        <f t="shared" si="1"/>
        <v>1806008.5999999999</v>
      </c>
      <c r="E32" s="64"/>
      <c r="F32" s="64">
        <v>238470.19</v>
      </c>
      <c r="G32" s="64">
        <v>221596.93</v>
      </c>
      <c r="H32" s="64">
        <v>993377.49</v>
      </c>
      <c r="I32" s="64">
        <v>352563.99</v>
      </c>
      <c r="J32" s="64"/>
      <c r="K32" s="64"/>
      <c r="L32" s="64"/>
      <c r="M32" s="64"/>
      <c r="N32" s="64"/>
      <c r="O32" s="64"/>
      <c r="P32" s="64"/>
      <c r="Q32" s="64">
        <v>809.8</v>
      </c>
      <c r="R32" s="64">
        <v>377036.87</v>
      </c>
      <c r="S32" s="64"/>
      <c r="T32" s="64"/>
      <c r="U32" s="64">
        <v>0</v>
      </c>
      <c r="V32" s="64"/>
      <c r="W32" s="64"/>
      <c r="X32" s="64">
        <f t="shared" si="2"/>
        <v>120082</v>
      </c>
      <c r="Y32" s="64">
        <f t="shared" si="3"/>
        <v>97737</v>
      </c>
      <c r="Z32" s="64"/>
      <c r="AA32" s="64">
        <v>17390</v>
      </c>
      <c r="AB32" s="64">
        <v>14308</v>
      </c>
      <c r="AC32" s="64">
        <v>42424</v>
      </c>
      <c r="AD32" s="64">
        <v>23615</v>
      </c>
      <c r="AE32" s="64"/>
      <c r="AF32" s="64"/>
      <c r="AG32" s="64"/>
      <c r="AH32" s="64"/>
      <c r="AI32" s="64">
        <v>22345</v>
      </c>
      <c r="AJ32" s="64"/>
      <c r="AK32" s="64"/>
      <c r="AL32" s="64">
        <f t="shared" si="4"/>
        <v>46717.28</v>
      </c>
      <c r="AM32" s="64">
        <f t="shared" si="5"/>
        <v>38648.28</v>
      </c>
      <c r="AN32" s="64"/>
      <c r="AO32" s="64">
        <v>5103</v>
      </c>
      <c r="AP32" s="64">
        <v>4742</v>
      </c>
      <c r="AQ32" s="64">
        <v>21258.28</v>
      </c>
      <c r="AR32" s="64">
        <v>7545</v>
      </c>
      <c r="AS32" s="64"/>
      <c r="AT32" s="64"/>
      <c r="AU32" s="64"/>
      <c r="AV32" s="64"/>
      <c r="AW32" s="64">
        <v>8069</v>
      </c>
      <c r="AX32" s="64"/>
      <c r="AY32" s="64"/>
    </row>
    <row r="33" spans="1:51" s="56" customFormat="1" ht="30" customHeight="1">
      <c r="A33" s="62">
        <v>19</v>
      </c>
      <c r="B33" s="63" t="s">
        <v>81</v>
      </c>
      <c r="C33" s="64">
        <f t="shared" si="0"/>
        <v>860813.1100000001</v>
      </c>
      <c r="D33" s="64">
        <f t="shared" si="1"/>
        <v>770135.1100000001</v>
      </c>
      <c r="E33" s="64"/>
      <c r="F33" s="64">
        <v>286175.46</v>
      </c>
      <c r="G33" s="64">
        <v>197002.85</v>
      </c>
      <c r="H33" s="64"/>
      <c r="I33" s="64">
        <v>286956.8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>
        <v>0</v>
      </c>
      <c r="V33" s="64"/>
      <c r="W33" s="64"/>
      <c r="X33" s="64">
        <f t="shared" si="2"/>
        <v>74197</v>
      </c>
      <c r="Y33" s="64">
        <f t="shared" si="3"/>
        <v>74197</v>
      </c>
      <c r="Z33" s="64"/>
      <c r="AA33" s="64">
        <v>24216</v>
      </c>
      <c r="AB33" s="64">
        <v>18385</v>
      </c>
      <c r="AC33" s="64"/>
      <c r="AD33" s="64">
        <v>31596</v>
      </c>
      <c r="AE33" s="64"/>
      <c r="AF33" s="64"/>
      <c r="AG33" s="64"/>
      <c r="AH33" s="64"/>
      <c r="AI33" s="64"/>
      <c r="AJ33" s="64"/>
      <c r="AK33" s="64"/>
      <c r="AL33" s="64">
        <f t="shared" si="4"/>
        <v>16481</v>
      </c>
      <c r="AM33" s="64">
        <f t="shared" si="5"/>
        <v>16481</v>
      </c>
      <c r="AN33" s="64"/>
      <c r="AO33" s="64">
        <v>6124</v>
      </c>
      <c r="AP33" s="64">
        <v>4216</v>
      </c>
      <c r="AQ33" s="64"/>
      <c r="AR33" s="64">
        <v>6141</v>
      </c>
      <c r="AS33" s="64"/>
      <c r="AT33" s="64"/>
      <c r="AU33" s="64"/>
      <c r="AV33" s="64"/>
      <c r="AW33" s="64"/>
      <c r="AX33" s="64"/>
      <c r="AY33" s="64"/>
    </row>
    <row r="34" spans="1:51" s="56" customFormat="1" ht="30" customHeight="1">
      <c r="A34" s="62">
        <v>20</v>
      </c>
      <c r="B34" s="63" t="s">
        <v>82</v>
      </c>
      <c r="C34" s="64">
        <f t="shared" si="0"/>
        <v>975020.29</v>
      </c>
      <c r="D34" s="64">
        <f t="shared" si="1"/>
        <v>0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>
        <v>112</v>
      </c>
      <c r="T34" s="64">
        <v>741698.87</v>
      </c>
      <c r="U34" s="64">
        <v>0</v>
      </c>
      <c r="V34" s="64"/>
      <c r="W34" s="64"/>
      <c r="X34" s="64">
        <f t="shared" si="2"/>
        <v>232777.24</v>
      </c>
      <c r="Y34" s="64">
        <f t="shared" si="3"/>
        <v>158809.03</v>
      </c>
      <c r="Z34" s="64"/>
      <c r="AA34" s="64"/>
      <c r="AB34" s="64">
        <v>70823.29</v>
      </c>
      <c r="AC34" s="64">
        <v>87985.74</v>
      </c>
      <c r="AD34" s="64"/>
      <c r="AE34" s="64"/>
      <c r="AF34" s="64"/>
      <c r="AG34" s="64"/>
      <c r="AH34" s="64"/>
      <c r="AI34" s="64"/>
      <c r="AJ34" s="64">
        <v>73968.21</v>
      </c>
      <c r="AK34" s="64"/>
      <c r="AL34" s="64">
        <f t="shared" si="4"/>
        <v>544.18</v>
      </c>
      <c r="AM34" s="64">
        <f t="shared" si="5"/>
        <v>0</v>
      </c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>
        <v>544.18</v>
      </c>
      <c r="AY34" s="64"/>
    </row>
    <row r="35" spans="1:51" s="56" customFormat="1" ht="30" customHeight="1">
      <c r="A35" s="62">
        <v>21</v>
      </c>
      <c r="B35" s="63" t="s">
        <v>83</v>
      </c>
      <c r="C35" s="64">
        <f t="shared" si="0"/>
        <v>1372404.52</v>
      </c>
      <c r="D35" s="64">
        <f t="shared" si="1"/>
        <v>1218118.52</v>
      </c>
      <c r="E35" s="64"/>
      <c r="F35" s="64">
        <v>200072.07</v>
      </c>
      <c r="G35" s="64">
        <v>215252.58</v>
      </c>
      <c r="H35" s="64">
        <v>485323.31</v>
      </c>
      <c r="I35" s="64">
        <v>317470.56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>
        <v>0</v>
      </c>
      <c r="V35" s="64"/>
      <c r="W35" s="64"/>
      <c r="X35" s="64">
        <f t="shared" si="2"/>
        <v>128218</v>
      </c>
      <c r="Y35" s="64">
        <f t="shared" si="3"/>
        <v>128218</v>
      </c>
      <c r="Z35" s="64"/>
      <c r="AA35" s="64">
        <v>24230</v>
      </c>
      <c r="AB35" s="64">
        <v>19822</v>
      </c>
      <c r="AC35" s="64">
        <v>53436</v>
      </c>
      <c r="AD35" s="64">
        <v>30730</v>
      </c>
      <c r="AE35" s="64"/>
      <c r="AF35" s="64"/>
      <c r="AG35" s="64"/>
      <c r="AH35" s="64"/>
      <c r="AI35" s="64"/>
      <c r="AJ35" s="64"/>
      <c r="AK35" s="64"/>
      <c r="AL35" s="64">
        <f t="shared" si="4"/>
        <v>26068</v>
      </c>
      <c r="AM35" s="64">
        <f t="shared" si="5"/>
        <v>26068</v>
      </c>
      <c r="AN35" s="64"/>
      <c r="AO35" s="64">
        <v>4282</v>
      </c>
      <c r="AP35" s="64">
        <v>4606</v>
      </c>
      <c r="AQ35" s="64">
        <v>10386</v>
      </c>
      <c r="AR35" s="64">
        <v>6794</v>
      </c>
      <c r="AS35" s="64"/>
      <c r="AT35" s="64"/>
      <c r="AU35" s="64"/>
      <c r="AV35" s="64"/>
      <c r="AW35" s="64"/>
      <c r="AX35" s="64"/>
      <c r="AY35" s="64"/>
    </row>
    <row r="36" spans="1:51" s="56" customFormat="1" ht="30" customHeight="1">
      <c r="A36" s="62">
        <v>22</v>
      </c>
      <c r="B36" s="63" t="s">
        <v>84</v>
      </c>
      <c r="C36" s="64">
        <f t="shared" si="0"/>
        <v>2228346.09</v>
      </c>
      <c r="D36" s="64">
        <f t="shared" si="1"/>
        <v>1658131.83</v>
      </c>
      <c r="E36" s="64"/>
      <c r="F36" s="64">
        <v>228967.96</v>
      </c>
      <c r="G36" s="64">
        <v>239348.1</v>
      </c>
      <c r="H36" s="64">
        <v>773977.79</v>
      </c>
      <c r="I36" s="64">
        <v>415837.98</v>
      </c>
      <c r="J36" s="64"/>
      <c r="K36" s="64"/>
      <c r="L36" s="64"/>
      <c r="M36" s="64"/>
      <c r="N36" s="64"/>
      <c r="O36" s="64"/>
      <c r="P36" s="64"/>
      <c r="Q36" s="64">
        <v>985.49</v>
      </c>
      <c r="R36" s="64">
        <v>318965.26</v>
      </c>
      <c r="S36" s="64"/>
      <c r="T36" s="64"/>
      <c r="U36" s="64">
        <v>0</v>
      </c>
      <c r="V36" s="64"/>
      <c r="W36" s="64"/>
      <c r="X36" s="64">
        <f t="shared" si="2"/>
        <v>208939</v>
      </c>
      <c r="Y36" s="64">
        <f t="shared" si="3"/>
        <v>179614</v>
      </c>
      <c r="Z36" s="64"/>
      <c r="AA36" s="64">
        <v>33499</v>
      </c>
      <c r="AB36" s="64">
        <v>27669</v>
      </c>
      <c r="AC36" s="64">
        <v>73301</v>
      </c>
      <c r="AD36" s="64">
        <v>45145</v>
      </c>
      <c r="AE36" s="64"/>
      <c r="AF36" s="64"/>
      <c r="AG36" s="64"/>
      <c r="AH36" s="64"/>
      <c r="AI36" s="64">
        <v>29325</v>
      </c>
      <c r="AJ36" s="64"/>
      <c r="AK36" s="64"/>
      <c r="AL36" s="64">
        <f t="shared" si="4"/>
        <v>42310</v>
      </c>
      <c r="AM36" s="64">
        <f t="shared" si="5"/>
        <v>35484</v>
      </c>
      <c r="AN36" s="64"/>
      <c r="AO36" s="64">
        <v>4900</v>
      </c>
      <c r="AP36" s="64">
        <v>5122</v>
      </c>
      <c r="AQ36" s="64">
        <v>16563</v>
      </c>
      <c r="AR36" s="64">
        <v>8899</v>
      </c>
      <c r="AS36" s="64"/>
      <c r="AT36" s="64"/>
      <c r="AU36" s="64"/>
      <c r="AV36" s="64"/>
      <c r="AW36" s="64">
        <v>6826</v>
      </c>
      <c r="AX36" s="64"/>
      <c r="AY36" s="64"/>
    </row>
    <row r="37" spans="1:51" s="56" customFormat="1" ht="30" customHeight="1">
      <c r="A37" s="62">
        <v>23</v>
      </c>
      <c r="B37" s="63" t="s">
        <v>85</v>
      </c>
      <c r="C37" s="64">
        <f t="shared" si="0"/>
        <v>660849.1599999999</v>
      </c>
      <c r="D37" s="64">
        <f t="shared" si="1"/>
        <v>464237.15</v>
      </c>
      <c r="E37" s="64">
        <v>464237.15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0</v>
      </c>
      <c r="V37" s="64"/>
      <c r="W37" s="64"/>
      <c r="X37" s="64">
        <f t="shared" si="2"/>
        <v>194293.82</v>
      </c>
      <c r="Y37" s="64">
        <f t="shared" si="3"/>
        <v>130163.26000000001</v>
      </c>
      <c r="Z37" s="64">
        <v>32163.84</v>
      </c>
      <c r="AA37" s="64">
        <v>30015.55</v>
      </c>
      <c r="AB37" s="64">
        <v>30110.05</v>
      </c>
      <c r="AC37" s="64">
        <v>37873.82</v>
      </c>
      <c r="AD37" s="64"/>
      <c r="AE37" s="64"/>
      <c r="AF37" s="64"/>
      <c r="AG37" s="64"/>
      <c r="AH37" s="64"/>
      <c r="AI37" s="64">
        <v>33280.49</v>
      </c>
      <c r="AJ37" s="64">
        <v>30850.07</v>
      </c>
      <c r="AK37" s="64"/>
      <c r="AL37" s="64">
        <f t="shared" si="4"/>
        <v>2318.19</v>
      </c>
      <c r="AM37" s="64">
        <f t="shared" si="5"/>
        <v>2318.19</v>
      </c>
      <c r="AN37" s="64">
        <v>2318.19</v>
      </c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</row>
    <row r="38" spans="1:51" s="56" customFormat="1" ht="30" customHeight="1">
      <c r="A38" s="62">
        <v>24</v>
      </c>
      <c r="B38" s="63" t="s">
        <v>86</v>
      </c>
      <c r="C38" s="64">
        <f t="shared" si="0"/>
        <v>45629.34</v>
      </c>
      <c r="D38" s="64">
        <f t="shared" si="1"/>
        <v>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>
        <v>0</v>
      </c>
      <c r="V38" s="64"/>
      <c r="W38" s="64"/>
      <c r="X38" s="64">
        <f t="shared" si="2"/>
        <v>45629.34</v>
      </c>
      <c r="Y38" s="64">
        <f t="shared" si="3"/>
        <v>0</v>
      </c>
      <c r="Z38" s="64"/>
      <c r="AA38" s="64"/>
      <c r="AB38" s="64"/>
      <c r="AC38" s="64"/>
      <c r="AD38" s="64"/>
      <c r="AE38" s="64"/>
      <c r="AF38" s="64"/>
      <c r="AG38" s="64">
        <v>45629.34</v>
      </c>
      <c r="AH38" s="64"/>
      <c r="AI38" s="64"/>
      <c r="AJ38" s="64"/>
      <c r="AK38" s="64"/>
      <c r="AL38" s="64">
        <f t="shared" si="4"/>
        <v>0</v>
      </c>
      <c r="AM38" s="64">
        <f t="shared" si="5"/>
        <v>0</v>
      </c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</row>
    <row r="39" spans="1:51" s="125" customFormat="1" ht="65.25" customHeight="1">
      <c r="A39" s="122" t="s">
        <v>120</v>
      </c>
      <c r="B39" s="122"/>
      <c r="C39" s="123">
        <f>SUM(C15:C38)</f>
        <v>39946310.41</v>
      </c>
      <c r="D39" s="124">
        <f aca="true" t="shared" si="6" ref="D39:AY39">SUM(D15:D38)</f>
        <v>20285152.64</v>
      </c>
      <c r="E39" s="124">
        <f t="shared" si="6"/>
        <v>1865386.12</v>
      </c>
      <c r="F39" s="124">
        <f t="shared" si="6"/>
        <v>2514575.92</v>
      </c>
      <c r="G39" s="124">
        <f t="shared" si="6"/>
        <v>3174059.85</v>
      </c>
      <c r="H39" s="124">
        <f t="shared" si="6"/>
        <v>9365155.52</v>
      </c>
      <c r="I39" s="124">
        <f t="shared" si="6"/>
        <v>3365975.2299999995</v>
      </c>
      <c r="J39" s="124">
        <f t="shared" si="6"/>
        <v>0</v>
      </c>
      <c r="K39" s="124">
        <f t="shared" si="6"/>
        <v>0</v>
      </c>
      <c r="L39" s="124">
        <f t="shared" si="6"/>
        <v>0</v>
      </c>
      <c r="M39" s="124">
        <f t="shared" si="6"/>
        <v>4474.9400000000005</v>
      </c>
      <c r="N39" s="124">
        <f t="shared" si="6"/>
        <v>10390530.53</v>
      </c>
      <c r="O39" s="124">
        <f t="shared" si="6"/>
        <v>510</v>
      </c>
      <c r="P39" s="124">
        <f t="shared" si="6"/>
        <v>229729.6</v>
      </c>
      <c r="Q39" s="124">
        <f t="shared" si="6"/>
        <v>7046.950000000001</v>
      </c>
      <c r="R39" s="123">
        <f t="shared" si="6"/>
        <v>2542586.38</v>
      </c>
      <c r="S39" s="124">
        <f t="shared" si="6"/>
        <v>357</v>
      </c>
      <c r="T39" s="124">
        <f t="shared" si="6"/>
        <v>1623770.35</v>
      </c>
      <c r="U39" s="123">
        <f t="shared" si="6"/>
        <v>0</v>
      </c>
      <c r="V39" s="124">
        <f t="shared" si="6"/>
        <v>0</v>
      </c>
      <c r="W39" s="124">
        <f t="shared" si="6"/>
        <v>0</v>
      </c>
      <c r="X39" s="123">
        <f t="shared" si="6"/>
        <v>4227118.59</v>
      </c>
      <c r="Y39" s="124">
        <f t="shared" si="6"/>
        <v>2327188.05</v>
      </c>
      <c r="Z39" s="124">
        <f t="shared" si="6"/>
        <v>325981.53</v>
      </c>
      <c r="AA39" s="124">
        <f t="shared" si="6"/>
        <v>306054.31</v>
      </c>
      <c r="AB39" s="124">
        <f t="shared" si="6"/>
        <v>452472.22</v>
      </c>
      <c r="AC39" s="124">
        <f t="shared" si="6"/>
        <v>885087.65</v>
      </c>
      <c r="AD39" s="124">
        <f t="shared" si="6"/>
        <v>357592.33999999997</v>
      </c>
      <c r="AE39" s="124">
        <f t="shared" si="6"/>
        <v>0</v>
      </c>
      <c r="AF39" s="124">
        <f t="shared" si="6"/>
        <v>0</v>
      </c>
      <c r="AG39" s="124">
        <f t="shared" si="6"/>
        <v>1080037.72</v>
      </c>
      <c r="AH39" s="123">
        <f t="shared" si="6"/>
        <v>115260.06</v>
      </c>
      <c r="AI39" s="124">
        <f t="shared" si="6"/>
        <v>441774.91</v>
      </c>
      <c r="AJ39" s="124">
        <f t="shared" si="6"/>
        <v>262857.85000000003</v>
      </c>
      <c r="AK39" s="123">
        <f t="shared" si="6"/>
        <v>0</v>
      </c>
      <c r="AL39" s="123">
        <f t="shared" si="6"/>
        <v>647422.32</v>
      </c>
      <c r="AM39" s="124">
        <f t="shared" si="6"/>
        <v>384088.83</v>
      </c>
      <c r="AN39" s="124">
        <f t="shared" si="6"/>
        <v>27442.77</v>
      </c>
      <c r="AO39" s="124">
        <f t="shared" si="6"/>
        <v>43625.3</v>
      </c>
      <c r="AP39" s="124">
        <f t="shared" si="6"/>
        <v>58788.619999999995</v>
      </c>
      <c r="AQ39" s="124">
        <f t="shared" si="6"/>
        <v>182201.13999999998</v>
      </c>
      <c r="AR39" s="124">
        <f t="shared" si="6"/>
        <v>72031</v>
      </c>
      <c r="AS39" s="124">
        <f t="shared" si="6"/>
        <v>0</v>
      </c>
      <c r="AT39" s="124">
        <f t="shared" si="6"/>
        <v>0</v>
      </c>
      <c r="AU39" s="124">
        <f t="shared" si="6"/>
        <v>202270.91</v>
      </c>
      <c r="AV39" s="123">
        <f t="shared" si="6"/>
        <v>4916</v>
      </c>
      <c r="AW39" s="123">
        <f t="shared" si="6"/>
        <v>54412</v>
      </c>
      <c r="AX39" s="123">
        <f t="shared" si="6"/>
        <v>1734.58</v>
      </c>
      <c r="AY39" s="123">
        <f t="shared" si="6"/>
        <v>0</v>
      </c>
    </row>
    <row r="40" spans="1:55" s="56" customFormat="1" ht="30" customHeight="1">
      <c r="A40" s="62">
        <v>1</v>
      </c>
      <c r="B40" s="63" t="s">
        <v>63</v>
      </c>
      <c r="C40" s="64">
        <v>3750567.0800000005</v>
      </c>
      <c r="D40" s="64">
        <f aca="true" t="shared" si="7" ref="D40:D49">SUM(E40:J40)</f>
        <v>2567023.4000000004</v>
      </c>
      <c r="E40" s="64">
        <v>558012.92</v>
      </c>
      <c r="F40" s="64">
        <v>283025.76</v>
      </c>
      <c r="G40" s="64">
        <v>225851.07</v>
      </c>
      <c r="H40" s="64">
        <v>1047956.89</v>
      </c>
      <c r="I40" s="64">
        <v>452176.76</v>
      </c>
      <c r="J40" s="64"/>
      <c r="K40" s="64"/>
      <c r="L40" s="64"/>
      <c r="M40" s="65"/>
      <c r="N40" s="65"/>
      <c r="O40" s="65">
        <v>150</v>
      </c>
      <c r="P40" s="65">
        <v>171267.36</v>
      </c>
      <c r="Q40" s="65">
        <v>580</v>
      </c>
      <c r="R40" s="65">
        <v>663740.62</v>
      </c>
      <c r="S40" s="65">
        <v>94</v>
      </c>
      <c r="T40" s="65">
        <v>337878.12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5">
        <v>0</v>
      </c>
      <c r="AK40" s="66">
        <v>0</v>
      </c>
      <c r="AL40" s="64">
        <f aca="true" t="shared" si="8" ref="AL40:AL49">AM40+AT40+AU40+AV40+AW40+AX40+AY40</f>
        <v>10657.58</v>
      </c>
      <c r="AM40" s="64">
        <f aca="true" t="shared" si="9" ref="AM40:AM49">AN40+AO40+AP40+AQ40+AR40+AS40</f>
        <v>8205.09</v>
      </c>
      <c r="AN40" s="64">
        <v>4221.95</v>
      </c>
      <c r="AO40" s="64">
        <v>1599.32</v>
      </c>
      <c r="AP40" s="64">
        <v>1293.29</v>
      </c>
      <c r="AQ40" s="64">
        <v>427.33</v>
      </c>
      <c r="AR40" s="64">
        <v>663.2</v>
      </c>
      <c r="AS40" s="64"/>
      <c r="AT40" s="64"/>
      <c r="AU40" s="64"/>
      <c r="AV40" s="64">
        <v>442.65</v>
      </c>
      <c r="AW40" s="64">
        <v>1553.12</v>
      </c>
      <c r="AX40" s="64">
        <v>456.72</v>
      </c>
      <c r="AY40" s="64"/>
      <c r="AZ40" s="67"/>
      <c r="BA40" s="67"/>
      <c r="BB40" s="67"/>
      <c r="BC40" s="67"/>
    </row>
    <row r="41" spans="1:51" s="56" customFormat="1" ht="30" customHeight="1">
      <c r="A41" s="62">
        <v>2</v>
      </c>
      <c r="B41" s="63" t="s">
        <v>65</v>
      </c>
      <c r="C41" s="64">
        <v>1314966.7400000002</v>
      </c>
      <c r="D41" s="64">
        <f t="shared" si="7"/>
        <v>1306460.87</v>
      </c>
      <c r="E41" s="64">
        <v>1306460.87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66">
        <v>0</v>
      </c>
      <c r="AL41" s="64">
        <f t="shared" si="8"/>
        <v>8505.87</v>
      </c>
      <c r="AM41" s="64">
        <f t="shared" si="9"/>
        <v>8505.87</v>
      </c>
      <c r="AN41" s="64">
        <v>8505.87</v>
      </c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</row>
    <row r="42" spans="1:51" s="56" customFormat="1" ht="30" customHeight="1">
      <c r="A42" s="62">
        <v>3</v>
      </c>
      <c r="B42" s="63" t="s">
        <v>67</v>
      </c>
      <c r="C42" s="64">
        <v>1541880.54</v>
      </c>
      <c r="D42" s="64">
        <f t="shared" si="7"/>
        <v>0</v>
      </c>
      <c r="E42" s="64"/>
      <c r="F42" s="64"/>
      <c r="G42" s="64"/>
      <c r="H42" s="64"/>
      <c r="I42" s="64"/>
      <c r="J42" s="64"/>
      <c r="K42" s="64"/>
      <c r="L42" s="64"/>
      <c r="M42" s="64">
        <v>562</v>
      </c>
      <c r="N42" s="64">
        <v>1533035.31</v>
      </c>
      <c r="O42" s="64"/>
      <c r="P42" s="64"/>
      <c r="Q42" s="64"/>
      <c r="R42" s="64"/>
      <c r="S42" s="64"/>
      <c r="T42" s="64"/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66">
        <v>0</v>
      </c>
      <c r="AL42" s="64">
        <f t="shared" si="8"/>
        <v>8845.23</v>
      </c>
      <c r="AM42" s="64">
        <f t="shared" si="9"/>
        <v>0</v>
      </c>
      <c r="AN42" s="64"/>
      <c r="AO42" s="64"/>
      <c r="AP42" s="64"/>
      <c r="AQ42" s="64"/>
      <c r="AR42" s="64"/>
      <c r="AS42" s="64"/>
      <c r="AT42" s="64"/>
      <c r="AU42" s="64">
        <v>8845.23</v>
      </c>
      <c r="AV42" s="64"/>
      <c r="AW42" s="64"/>
      <c r="AX42" s="64"/>
      <c r="AY42" s="64"/>
    </row>
    <row r="43" spans="1:51" s="56" customFormat="1" ht="30" customHeight="1">
      <c r="A43" s="62">
        <v>4</v>
      </c>
      <c r="B43" s="63" t="s">
        <v>59</v>
      </c>
      <c r="C43" s="64">
        <v>2262444.8</v>
      </c>
      <c r="D43" s="64">
        <f t="shared" si="7"/>
        <v>1202865.45</v>
      </c>
      <c r="E43" s="64"/>
      <c r="F43" s="64"/>
      <c r="G43" s="64"/>
      <c r="H43" s="64">
        <v>1202865.45</v>
      </c>
      <c r="I43" s="64"/>
      <c r="J43" s="64"/>
      <c r="K43" s="64"/>
      <c r="L43" s="64"/>
      <c r="M43" s="64"/>
      <c r="N43" s="64"/>
      <c r="O43" s="64"/>
      <c r="P43" s="64"/>
      <c r="Q43" s="64">
        <v>594</v>
      </c>
      <c r="R43" s="64">
        <v>1053926.89</v>
      </c>
      <c r="S43" s="64"/>
      <c r="T43" s="64"/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0</v>
      </c>
      <c r="AK43" s="66">
        <v>0</v>
      </c>
      <c r="AL43" s="64">
        <f t="shared" si="8"/>
        <v>5652.46</v>
      </c>
      <c r="AM43" s="64">
        <f t="shared" si="9"/>
        <v>4451.39</v>
      </c>
      <c r="AN43" s="64"/>
      <c r="AO43" s="64"/>
      <c r="AP43" s="64"/>
      <c r="AQ43" s="64">
        <v>4451.39</v>
      </c>
      <c r="AR43" s="64"/>
      <c r="AS43" s="64"/>
      <c r="AT43" s="64"/>
      <c r="AU43" s="64"/>
      <c r="AV43" s="64"/>
      <c r="AW43" s="64">
        <v>1201.07</v>
      </c>
      <c r="AX43" s="64"/>
      <c r="AY43" s="64"/>
    </row>
    <row r="44" spans="1:51" s="56" customFormat="1" ht="30" customHeight="1">
      <c r="A44" s="62">
        <v>5</v>
      </c>
      <c r="B44" s="63" t="s">
        <v>72</v>
      </c>
      <c r="C44" s="64">
        <v>1689535.2300000002</v>
      </c>
      <c r="D44" s="64">
        <f t="shared" si="7"/>
        <v>1645333.99</v>
      </c>
      <c r="E44" s="64">
        <v>717820.86</v>
      </c>
      <c r="F44" s="64"/>
      <c r="G44" s="64">
        <v>307556.49</v>
      </c>
      <c r="H44" s="64"/>
      <c r="I44" s="64">
        <v>619956.64</v>
      </c>
      <c r="J44" s="64"/>
      <c r="K44" s="64"/>
      <c r="L44" s="64"/>
      <c r="M44" s="64"/>
      <c r="N44" s="64"/>
      <c r="O44" s="64">
        <v>61.8</v>
      </c>
      <c r="P44" s="64">
        <v>36393.12</v>
      </c>
      <c r="Q44" s="64"/>
      <c r="R44" s="64"/>
      <c r="S44" s="64"/>
      <c r="T44" s="64"/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6">
        <v>0</v>
      </c>
      <c r="AL44" s="64">
        <f t="shared" si="8"/>
        <v>7808.12</v>
      </c>
      <c r="AM44" s="64">
        <f t="shared" si="9"/>
        <v>7625.74</v>
      </c>
      <c r="AN44" s="64">
        <v>5047.09</v>
      </c>
      <c r="AO44" s="64"/>
      <c r="AP44" s="64">
        <v>1713.61</v>
      </c>
      <c r="AQ44" s="64"/>
      <c r="AR44" s="64">
        <v>865.04</v>
      </c>
      <c r="AS44" s="64"/>
      <c r="AT44" s="64"/>
      <c r="AU44" s="64"/>
      <c r="AV44" s="64">
        <v>182.38</v>
      </c>
      <c r="AW44" s="64"/>
      <c r="AX44" s="64"/>
      <c r="AY44" s="64"/>
    </row>
    <row r="45" spans="1:51" s="56" customFormat="1" ht="30" customHeight="1">
      <c r="A45" s="62">
        <v>6</v>
      </c>
      <c r="B45" s="63" t="s">
        <v>74</v>
      </c>
      <c r="C45" s="64">
        <v>520757.94999999995</v>
      </c>
      <c r="D45" s="64">
        <f t="shared" si="7"/>
        <v>516347.29</v>
      </c>
      <c r="E45" s="64">
        <v>516347.29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  <c r="AE45" s="65">
        <v>0</v>
      </c>
      <c r="AF45" s="65">
        <v>0</v>
      </c>
      <c r="AG45" s="65">
        <v>0</v>
      </c>
      <c r="AH45" s="65">
        <v>0</v>
      </c>
      <c r="AI45" s="65">
        <v>0</v>
      </c>
      <c r="AJ45" s="65">
        <v>0</v>
      </c>
      <c r="AK45" s="66">
        <v>0</v>
      </c>
      <c r="AL45" s="64">
        <f t="shared" si="8"/>
        <v>4410.66</v>
      </c>
      <c r="AM45" s="64">
        <f t="shared" si="9"/>
        <v>4410.66</v>
      </c>
      <c r="AN45" s="64">
        <v>4410.66</v>
      </c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s="56" customFormat="1" ht="30" customHeight="1">
      <c r="A46" s="62">
        <v>7</v>
      </c>
      <c r="B46" s="63" t="s">
        <v>75</v>
      </c>
      <c r="C46" s="64">
        <v>4930402.500000001</v>
      </c>
      <c r="D46" s="64">
        <f t="shared" si="7"/>
        <v>0</v>
      </c>
      <c r="E46" s="64"/>
      <c r="F46" s="64"/>
      <c r="G46" s="64"/>
      <c r="H46" s="64"/>
      <c r="I46" s="64"/>
      <c r="J46" s="64"/>
      <c r="K46" s="64"/>
      <c r="L46" s="64"/>
      <c r="M46" s="64">
        <v>850</v>
      </c>
      <c r="N46" s="64">
        <v>1901162.42</v>
      </c>
      <c r="O46" s="64"/>
      <c r="P46" s="64"/>
      <c r="Q46" s="64">
        <v>800</v>
      </c>
      <c r="R46" s="64">
        <v>3019184.22</v>
      </c>
      <c r="S46" s="64"/>
      <c r="T46" s="64"/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6">
        <v>0</v>
      </c>
      <c r="AL46" s="64">
        <f t="shared" si="8"/>
        <v>10055.86</v>
      </c>
      <c r="AM46" s="64">
        <f t="shared" si="9"/>
        <v>0</v>
      </c>
      <c r="AN46" s="64"/>
      <c r="AO46" s="64"/>
      <c r="AP46" s="64"/>
      <c r="AQ46" s="64"/>
      <c r="AR46" s="64"/>
      <c r="AS46" s="64"/>
      <c r="AT46" s="64"/>
      <c r="AU46" s="64">
        <v>7913.63</v>
      </c>
      <c r="AV46" s="64"/>
      <c r="AW46" s="64">
        <v>2142.23</v>
      </c>
      <c r="AX46" s="64"/>
      <c r="AY46" s="64"/>
    </row>
    <row r="47" spans="1:51" s="56" customFormat="1" ht="30" customHeight="1">
      <c r="A47" s="62">
        <v>8</v>
      </c>
      <c r="B47" s="63" t="s">
        <v>82</v>
      </c>
      <c r="C47" s="64">
        <v>2325762.66</v>
      </c>
      <c r="D47" s="64">
        <f t="shared" si="7"/>
        <v>2318315.18</v>
      </c>
      <c r="E47" s="64"/>
      <c r="F47" s="64"/>
      <c r="G47" s="64">
        <v>248769.9</v>
      </c>
      <c r="H47" s="64">
        <v>2069545.28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6">
        <v>0</v>
      </c>
      <c r="AL47" s="64">
        <f t="shared" si="8"/>
        <v>7447.48</v>
      </c>
      <c r="AM47" s="64">
        <f t="shared" si="9"/>
        <v>7447.48</v>
      </c>
      <c r="AN47" s="64"/>
      <c r="AO47" s="64"/>
      <c r="AP47" s="64">
        <v>1176.81</v>
      </c>
      <c r="AQ47" s="64">
        <v>6270.67</v>
      </c>
      <c r="AR47" s="64"/>
      <c r="AS47" s="64"/>
      <c r="AT47" s="64"/>
      <c r="AU47" s="64"/>
      <c r="AV47" s="64"/>
      <c r="AW47" s="64"/>
      <c r="AX47" s="64"/>
      <c r="AY47" s="64"/>
    </row>
    <row r="48" spans="1:51" s="56" customFormat="1" ht="30" customHeight="1">
      <c r="A48" s="62">
        <v>9</v>
      </c>
      <c r="B48" s="63" t="s">
        <v>85</v>
      </c>
      <c r="C48" s="64">
        <v>1838201.4100000001</v>
      </c>
      <c r="D48" s="64">
        <f t="shared" si="7"/>
        <v>1304490.7800000003</v>
      </c>
      <c r="E48" s="64"/>
      <c r="F48" s="64">
        <v>288047.53</v>
      </c>
      <c r="G48" s="64">
        <v>269728.58</v>
      </c>
      <c r="H48" s="64">
        <v>746714.67</v>
      </c>
      <c r="I48" s="64"/>
      <c r="J48" s="64"/>
      <c r="K48" s="64"/>
      <c r="L48" s="64"/>
      <c r="M48" s="64"/>
      <c r="N48" s="64"/>
      <c r="O48" s="64"/>
      <c r="P48" s="64"/>
      <c r="Q48" s="64">
        <v>400</v>
      </c>
      <c r="R48" s="64">
        <v>220318.87</v>
      </c>
      <c r="S48" s="64">
        <v>55.8</v>
      </c>
      <c r="T48" s="64">
        <v>308871.88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6">
        <v>0</v>
      </c>
      <c r="AL48" s="64">
        <f t="shared" si="8"/>
        <v>4519.88</v>
      </c>
      <c r="AM48" s="64">
        <f t="shared" si="9"/>
        <v>3439.7200000000003</v>
      </c>
      <c r="AN48" s="64"/>
      <c r="AO48" s="64">
        <v>769.68</v>
      </c>
      <c r="AP48" s="64">
        <v>622.4</v>
      </c>
      <c r="AQ48" s="64">
        <v>2047.64</v>
      </c>
      <c r="AR48" s="64"/>
      <c r="AS48" s="64"/>
      <c r="AT48" s="64"/>
      <c r="AU48" s="64"/>
      <c r="AV48" s="64"/>
      <c r="AW48" s="64">
        <v>808.8</v>
      </c>
      <c r="AX48" s="64">
        <v>271.36</v>
      </c>
      <c r="AY48" s="64"/>
    </row>
    <row r="49" spans="1:51" s="56" customFormat="1" ht="30" customHeight="1">
      <c r="A49" s="62">
        <v>10</v>
      </c>
      <c r="B49" s="63" t="s">
        <v>86</v>
      </c>
      <c r="C49" s="64">
        <v>1508940.43</v>
      </c>
      <c r="D49" s="64">
        <f t="shared" si="7"/>
        <v>0</v>
      </c>
      <c r="E49" s="64"/>
      <c r="F49" s="64"/>
      <c r="G49" s="64"/>
      <c r="H49" s="64"/>
      <c r="I49" s="64"/>
      <c r="J49" s="64"/>
      <c r="K49" s="64"/>
      <c r="L49" s="64"/>
      <c r="M49" s="64">
        <v>560</v>
      </c>
      <c r="N49" s="64">
        <v>1500126.68</v>
      </c>
      <c r="O49" s="64"/>
      <c r="P49" s="64"/>
      <c r="Q49" s="64"/>
      <c r="R49" s="64"/>
      <c r="S49" s="64"/>
      <c r="T49" s="64"/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4">
        <f t="shared" si="8"/>
        <v>8813.75</v>
      </c>
      <c r="AM49" s="64">
        <f t="shared" si="9"/>
        <v>0</v>
      </c>
      <c r="AN49" s="64"/>
      <c r="AO49" s="64"/>
      <c r="AP49" s="64"/>
      <c r="AQ49" s="64"/>
      <c r="AR49" s="64"/>
      <c r="AS49" s="64"/>
      <c r="AT49" s="64"/>
      <c r="AU49" s="64">
        <v>8813.75</v>
      </c>
      <c r="AV49" s="64"/>
      <c r="AW49" s="64"/>
      <c r="AX49" s="64"/>
      <c r="AY49" s="64"/>
    </row>
    <row r="50" spans="1:51" s="129" customFormat="1" ht="63" customHeight="1">
      <c r="A50" s="126" t="s">
        <v>89</v>
      </c>
      <c r="B50" s="127"/>
      <c r="C50" s="128">
        <f>SUM(C40:C49)</f>
        <v>21683459.34</v>
      </c>
      <c r="D50" s="128">
        <f aca="true" t="shared" si="10" ref="D50:L50">SUM(D40:D49)</f>
        <v>10860836.96</v>
      </c>
      <c r="E50" s="128">
        <f t="shared" si="10"/>
        <v>3098641.94</v>
      </c>
      <c r="F50" s="128">
        <f t="shared" si="10"/>
        <v>571073.29</v>
      </c>
      <c r="G50" s="128">
        <f t="shared" si="10"/>
        <v>1051906.04</v>
      </c>
      <c r="H50" s="128">
        <f t="shared" si="10"/>
        <v>5067082.29</v>
      </c>
      <c r="I50" s="128">
        <f t="shared" si="10"/>
        <v>1072133.4</v>
      </c>
      <c r="J50" s="128">
        <f t="shared" si="10"/>
        <v>0</v>
      </c>
      <c r="K50" s="128">
        <f t="shared" si="10"/>
        <v>0</v>
      </c>
      <c r="L50" s="128">
        <f t="shared" si="10"/>
        <v>0</v>
      </c>
      <c r="M50" s="128">
        <v>1972</v>
      </c>
      <c r="N50" s="128">
        <v>4934324.41</v>
      </c>
      <c r="O50" s="128">
        <v>211.8</v>
      </c>
      <c r="P50" s="128">
        <v>207660.47999999998</v>
      </c>
      <c r="Q50" s="128">
        <v>2374</v>
      </c>
      <c r="R50" s="128">
        <v>4957170.600000001</v>
      </c>
      <c r="S50" s="128">
        <v>149.8</v>
      </c>
      <c r="T50" s="128">
        <v>646750</v>
      </c>
      <c r="U50" s="128">
        <f>SUM(U40:U49)</f>
        <v>0</v>
      </c>
      <c r="V50" s="128">
        <f aca="true" t="shared" si="11" ref="V50:AK50">SUM(V40:V49)</f>
        <v>0</v>
      </c>
      <c r="W50" s="128">
        <f t="shared" si="11"/>
        <v>0</v>
      </c>
      <c r="X50" s="128">
        <f t="shared" si="11"/>
        <v>0</v>
      </c>
      <c r="Y50" s="128">
        <f t="shared" si="11"/>
        <v>0</v>
      </c>
      <c r="Z50" s="128">
        <f t="shared" si="11"/>
        <v>0</v>
      </c>
      <c r="AA50" s="128">
        <f t="shared" si="11"/>
        <v>0</v>
      </c>
      <c r="AB50" s="128">
        <f t="shared" si="11"/>
        <v>0</v>
      </c>
      <c r="AC50" s="128">
        <f t="shared" si="11"/>
        <v>0</v>
      </c>
      <c r="AD50" s="128">
        <f t="shared" si="11"/>
        <v>0</v>
      </c>
      <c r="AE50" s="128">
        <f t="shared" si="11"/>
        <v>0</v>
      </c>
      <c r="AF50" s="128">
        <f t="shared" si="11"/>
        <v>0</v>
      </c>
      <c r="AG50" s="128">
        <f t="shared" si="11"/>
        <v>0</v>
      </c>
      <c r="AH50" s="128">
        <f t="shared" si="11"/>
        <v>0</v>
      </c>
      <c r="AI50" s="128">
        <f t="shared" si="11"/>
        <v>0</v>
      </c>
      <c r="AJ50" s="128">
        <f t="shared" si="11"/>
        <v>0</v>
      </c>
      <c r="AK50" s="128">
        <f t="shared" si="11"/>
        <v>0</v>
      </c>
      <c r="AL50" s="128">
        <f aca="true" t="shared" si="12" ref="AL50:AY50">SUM(AL40:AL49)</f>
        <v>76716.89</v>
      </c>
      <c r="AM50" s="128">
        <f t="shared" si="12"/>
        <v>44085.95</v>
      </c>
      <c r="AN50" s="128">
        <f t="shared" si="12"/>
        <v>22185.57</v>
      </c>
      <c r="AO50" s="128">
        <f t="shared" si="12"/>
        <v>2369</v>
      </c>
      <c r="AP50" s="128">
        <f t="shared" si="12"/>
        <v>4806.109999999999</v>
      </c>
      <c r="AQ50" s="128">
        <f t="shared" si="12"/>
        <v>13197.029999999999</v>
      </c>
      <c r="AR50" s="128">
        <f t="shared" si="12"/>
        <v>1528.24</v>
      </c>
      <c r="AS50" s="128">
        <f t="shared" si="12"/>
        <v>0</v>
      </c>
      <c r="AT50" s="128">
        <f t="shared" si="12"/>
        <v>0</v>
      </c>
      <c r="AU50" s="128">
        <f t="shared" si="12"/>
        <v>25572.61</v>
      </c>
      <c r="AV50" s="128">
        <f t="shared" si="12"/>
        <v>625.03</v>
      </c>
      <c r="AW50" s="128">
        <f t="shared" si="12"/>
        <v>5705.22</v>
      </c>
      <c r="AX50" s="128">
        <f t="shared" si="12"/>
        <v>728.08</v>
      </c>
      <c r="AY50" s="128">
        <f t="shared" si="12"/>
        <v>0</v>
      </c>
    </row>
    <row r="51" spans="1:51" s="56" customFormat="1" ht="30" customHeight="1">
      <c r="A51" s="68">
        <v>1</v>
      </c>
      <c r="B51" s="69" t="s">
        <v>63</v>
      </c>
      <c r="C51" s="70">
        <v>562234.87</v>
      </c>
      <c r="D51" s="70">
        <v>558012.92</v>
      </c>
      <c r="E51" s="70">
        <v>558012.92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>
        <v>4221.95</v>
      </c>
      <c r="AM51" s="70">
        <v>4221.95</v>
      </c>
      <c r="AN51" s="70">
        <v>4221.95</v>
      </c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</row>
    <row r="52" spans="1:51" s="56" customFormat="1" ht="30" customHeight="1">
      <c r="A52" s="68">
        <v>2</v>
      </c>
      <c r="B52" s="69" t="s">
        <v>101</v>
      </c>
      <c r="C52" s="70">
        <v>713078.85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>
        <v>480</v>
      </c>
      <c r="R52" s="70">
        <v>594577.1</v>
      </c>
      <c r="S52" s="70">
        <v>60</v>
      </c>
      <c r="T52" s="70">
        <v>54560.75</v>
      </c>
      <c r="U52" s="70"/>
      <c r="V52" s="70"/>
      <c r="W52" s="70"/>
      <c r="X52" s="70">
        <v>50049</v>
      </c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>
        <v>45842</v>
      </c>
      <c r="AJ52" s="70">
        <v>4207</v>
      </c>
      <c r="AK52" s="70"/>
      <c r="AL52" s="70">
        <v>13892</v>
      </c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>
        <v>12724</v>
      </c>
      <c r="AX52" s="70">
        <v>1168</v>
      </c>
      <c r="AY52" s="70"/>
    </row>
    <row r="53" spans="1:51" s="56" customFormat="1" ht="30" customHeight="1">
      <c r="A53" s="68">
        <v>3</v>
      </c>
      <c r="B53" s="69" t="s">
        <v>126</v>
      </c>
      <c r="C53" s="70">
        <v>2450406</v>
      </c>
      <c r="D53" s="70">
        <v>1812773</v>
      </c>
      <c r="E53" s="70"/>
      <c r="F53" s="70">
        <v>486484</v>
      </c>
      <c r="G53" s="70">
        <v>546122</v>
      </c>
      <c r="H53" s="70">
        <v>780167</v>
      </c>
      <c r="I53" s="70"/>
      <c r="J53" s="70"/>
      <c r="K53" s="70"/>
      <c r="L53" s="70"/>
      <c r="M53" s="70"/>
      <c r="N53" s="70"/>
      <c r="O53" s="70">
        <v>655</v>
      </c>
      <c r="P53" s="70">
        <v>417910</v>
      </c>
      <c r="Q53" s="70"/>
      <c r="R53" s="70"/>
      <c r="S53" s="70"/>
      <c r="T53" s="70"/>
      <c r="U53" s="70"/>
      <c r="V53" s="70"/>
      <c r="W53" s="70"/>
      <c r="X53" s="70">
        <v>171986</v>
      </c>
      <c r="Y53" s="70">
        <v>139765</v>
      </c>
      <c r="Z53" s="70"/>
      <c r="AA53" s="70">
        <v>37508</v>
      </c>
      <c r="AB53" s="70">
        <v>42106</v>
      </c>
      <c r="AC53" s="70">
        <v>60151</v>
      </c>
      <c r="AD53" s="70"/>
      <c r="AE53" s="70"/>
      <c r="AF53" s="70"/>
      <c r="AG53" s="70"/>
      <c r="AH53" s="70">
        <v>32221</v>
      </c>
      <c r="AI53" s="70"/>
      <c r="AJ53" s="70"/>
      <c r="AK53" s="70"/>
      <c r="AL53" s="70">
        <v>47737</v>
      </c>
      <c r="AM53" s="70">
        <v>38794</v>
      </c>
      <c r="AN53" s="70"/>
      <c r="AO53" s="70">
        <v>10411</v>
      </c>
      <c r="AP53" s="70">
        <v>11687</v>
      </c>
      <c r="AQ53" s="70">
        <v>16696</v>
      </c>
      <c r="AR53" s="70"/>
      <c r="AS53" s="70"/>
      <c r="AT53" s="70"/>
      <c r="AU53" s="70"/>
      <c r="AV53" s="70">
        <v>8943</v>
      </c>
      <c r="AW53" s="70"/>
      <c r="AX53" s="70"/>
      <c r="AY53" s="70"/>
    </row>
    <row r="54" spans="1:51" s="56" customFormat="1" ht="30" customHeight="1">
      <c r="A54" s="68">
        <v>4</v>
      </c>
      <c r="B54" s="69" t="s">
        <v>90</v>
      </c>
      <c r="C54" s="70">
        <v>508761</v>
      </c>
      <c r="D54" s="70">
        <v>463142</v>
      </c>
      <c r="E54" s="70">
        <v>463142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>
        <v>35708</v>
      </c>
      <c r="Y54" s="70">
        <v>35708</v>
      </c>
      <c r="Z54" s="70">
        <v>35708</v>
      </c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>
        <v>9911</v>
      </c>
      <c r="AM54" s="70">
        <v>9911</v>
      </c>
      <c r="AN54" s="70">
        <v>9911</v>
      </c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</row>
    <row r="55" spans="1:51" s="56" customFormat="1" ht="30" customHeight="1">
      <c r="A55" s="68">
        <v>5</v>
      </c>
      <c r="B55" s="69" t="s">
        <v>68</v>
      </c>
      <c r="C55" s="70">
        <v>954534</v>
      </c>
      <c r="D55" s="70">
        <v>868943</v>
      </c>
      <c r="E55" s="70">
        <v>868943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>
        <v>66996</v>
      </c>
      <c r="Y55" s="70">
        <v>66996</v>
      </c>
      <c r="Z55" s="70">
        <v>66996</v>
      </c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>
        <v>18595</v>
      </c>
      <c r="AM55" s="70">
        <v>18595</v>
      </c>
      <c r="AN55" s="70">
        <v>18595</v>
      </c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51" s="56" customFormat="1" ht="30" customHeight="1">
      <c r="A56" s="68">
        <v>6</v>
      </c>
      <c r="B56" s="69" t="s">
        <v>91</v>
      </c>
      <c r="C56" s="70">
        <v>1291505</v>
      </c>
      <c r="D56" s="70">
        <v>1175699</v>
      </c>
      <c r="E56" s="70">
        <v>1175699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>
        <v>90646</v>
      </c>
      <c r="Y56" s="70">
        <v>90646</v>
      </c>
      <c r="Z56" s="70">
        <v>90646</v>
      </c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>
        <v>25160</v>
      </c>
      <c r="AM56" s="70">
        <v>25160</v>
      </c>
      <c r="AN56" s="70">
        <v>25160</v>
      </c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51" s="56" customFormat="1" ht="30" customHeight="1">
      <c r="A57" s="68">
        <v>7</v>
      </c>
      <c r="B57" s="69" t="s">
        <v>59</v>
      </c>
      <c r="C57" s="70">
        <v>757415</v>
      </c>
      <c r="D57" s="70">
        <v>689500</v>
      </c>
      <c r="E57" s="70">
        <v>689500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>
        <v>53160</v>
      </c>
      <c r="Y57" s="70">
        <v>53160</v>
      </c>
      <c r="Z57" s="70">
        <v>53160</v>
      </c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>
        <v>14755</v>
      </c>
      <c r="AM57" s="70">
        <v>14755</v>
      </c>
      <c r="AN57" s="70">
        <v>14755</v>
      </c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51" s="56" customFormat="1" ht="30" customHeight="1">
      <c r="A58" s="68">
        <v>8</v>
      </c>
      <c r="B58" s="69" t="s">
        <v>92</v>
      </c>
      <c r="C58" s="70">
        <v>698354</v>
      </c>
      <c r="D58" s="70">
        <v>417028</v>
      </c>
      <c r="E58" s="70">
        <v>417028</v>
      </c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>
        <v>208</v>
      </c>
      <c r="T58" s="70">
        <v>218707</v>
      </c>
      <c r="U58" s="70"/>
      <c r="V58" s="70"/>
      <c r="W58" s="70"/>
      <c r="X58" s="70">
        <v>49015</v>
      </c>
      <c r="Y58" s="70">
        <v>32153</v>
      </c>
      <c r="Z58" s="70">
        <v>32153</v>
      </c>
      <c r="AA58" s="70"/>
      <c r="AB58" s="70"/>
      <c r="AC58" s="70"/>
      <c r="AD58" s="70"/>
      <c r="AE58" s="70"/>
      <c r="AF58" s="70"/>
      <c r="AG58" s="70"/>
      <c r="AH58" s="70"/>
      <c r="AI58" s="70"/>
      <c r="AJ58" s="70">
        <v>16862</v>
      </c>
      <c r="AK58" s="70"/>
      <c r="AL58" s="70">
        <v>13604</v>
      </c>
      <c r="AM58" s="70">
        <v>8924</v>
      </c>
      <c r="AN58" s="70">
        <v>8924</v>
      </c>
      <c r="AO58" s="70"/>
      <c r="AP58" s="70"/>
      <c r="AQ58" s="70"/>
      <c r="AR58" s="70"/>
      <c r="AS58" s="70"/>
      <c r="AT58" s="70"/>
      <c r="AU58" s="70"/>
      <c r="AV58" s="70"/>
      <c r="AW58" s="70"/>
      <c r="AX58" s="70">
        <v>4680</v>
      </c>
      <c r="AY58" s="70"/>
    </row>
    <row r="59" spans="1:51" s="56" customFormat="1" ht="30" customHeight="1">
      <c r="A59" s="68">
        <v>9</v>
      </c>
      <c r="B59" s="69" t="s">
        <v>93</v>
      </c>
      <c r="C59" s="70">
        <v>889782</v>
      </c>
      <c r="D59" s="70">
        <v>809997</v>
      </c>
      <c r="E59" s="70">
        <v>809997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>
        <v>62451</v>
      </c>
      <c r="Y59" s="70">
        <v>62451</v>
      </c>
      <c r="Z59" s="70">
        <v>62451</v>
      </c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>
        <v>17334</v>
      </c>
      <c r="AM59" s="70">
        <v>17334</v>
      </c>
      <c r="AN59" s="70">
        <v>17334</v>
      </c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</row>
    <row r="60" spans="1:51" s="56" customFormat="1" ht="30" customHeight="1">
      <c r="A60" s="68">
        <v>10</v>
      </c>
      <c r="B60" s="69" t="s">
        <v>94</v>
      </c>
      <c r="C60" s="70">
        <v>2113289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>
        <v>890</v>
      </c>
      <c r="R60" s="70">
        <v>388861</v>
      </c>
      <c r="S60" s="70">
        <v>912.6</v>
      </c>
      <c r="T60" s="70">
        <v>959574</v>
      </c>
      <c r="U60" s="70">
        <v>575360</v>
      </c>
      <c r="V60" s="70"/>
      <c r="W60" s="70"/>
      <c r="X60" s="70">
        <v>148324</v>
      </c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>
        <v>29981</v>
      </c>
      <c r="AJ60" s="70">
        <v>73983</v>
      </c>
      <c r="AK60" s="70">
        <v>44360</v>
      </c>
      <c r="AL60" s="70">
        <v>41170</v>
      </c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>
        <v>8322</v>
      </c>
      <c r="AX60" s="70">
        <v>20535</v>
      </c>
      <c r="AY60" s="70">
        <v>12313</v>
      </c>
    </row>
    <row r="61" spans="1:51" s="56" customFormat="1" ht="30" customHeight="1">
      <c r="A61" s="68">
        <v>11</v>
      </c>
      <c r="B61" s="69" t="s">
        <v>95</v>
      </c>
      <c r="C61" s="70">
        <v>747725</v>
      </c>
      <c r="D61" s="70">
        <v>680678</v>
      </c>
      <c r="E61" s="70">
        <v>680678</v>
      </c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>
        <v>52480</v>
      </c>
      <c r="Y61" s="70">
        <v>52480</v>
      </c>
      <c r="Z61" s="70">
        <v>52480</v>
      </c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>
        <v>14567</v>
      </c>
      <c r="AM61" s="70">
        <v>14567</v>
      </c>
      <c r="AN61" s="70">
        <v>14567</v>
      </c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</row>
    <row r="62" spans="1:51" s="56" customFormat="1" ht="30" customHeight="1">
      <c r="A62" s="68">
        <v>12</v>
      </c>
      <c r="B62" s="69" t="s">
        <v>60</v>
      </c>
      <c r="C62" s="70">
        <v>3318276</v>
      </c>
      <c r="D62" s="70">
        <v>1474334</v>
      </c>
      <c r="E62" s="70">
        <v>1474334</v>
      </c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>
        <v>1470.7</v>
      </c>
      <c r="T62" s="70">
        <v>1546400</v>
      </c>
      <c r="U62" s="70"/>
      <c r="V62" s="70"/>
      <c r="W62" s="70"/>
      <c r="X62" s="70">
        <v>232898</v>
      </c>
      <c r="Y62" s="70">
        <v>113671</v>
      </c>
      <c r="Z62" s="70">
        <v>113671</v>
      </c>
      <c r="AA62" s="70"/>
      <c r="AB62" s="70"/>
      <c r="AC62" s="70"/>
      <c r="AD62" s="70"/>
      <c r="AE62" s="70"/>
      <c r="AF62" s="70"/>
      <c r="AG62" s="70"/>
      <c r="AH62" s="70"/>
      <c r="AI62" s="70"/>
      <c r="AJ62" s="70">
        <v>119227</v>
      </c>
      <c r="AK62" s="70"/>
      <c r="AL62" s="70">
        <v>64644</v>
      </c>
      <c r="AM62" s="70">
        <v>31551</v>
      </c>
      <c r="AN62" s="70">
        <v>31551</v>
      </c>
      <c r="AO62" s="70"/>
      <c r="AP62" s="70"/>
      <c r="AQ62" s="70"/>
      <c r="AR62" s="70"/>
      <c r="AS62" s="70"/>
      <c r="AT62" s="70"/>
      <c r="AU62" s="70"/>
      <c r="AV62" s="70"/>
      <c r="AW62" s="70"/>
      <c r="AX62" s="70">
        <v>33093</v>
      </c>
      <c r="AY62" s="70"/>
    </row>
    <row r="63" spans="1:51" s="56" customFormat="1" ht="30" customHeight="1">
      <c r="A63" s="68">
        <v>13</v>
      </c>
      <c r="B63" s="69" t="s">
        <v>96</v>
      </c>
      <c r="C63" s="70">
        <v>1001004</v>
      </c>
      <c r="D63" s="70">
        <v>911246</v>
      </c>
      <c r="E63" s="70">
        <v>911246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>
        <v>70257</v>
      </c>
      <c r="Y63" s="70">
        <v>70257</v>
      </c>
      <c r="Z63" s="70">
        <v>70257</v>
      </c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>
        <v>19501</v>
      </c>
      <c r="AM63" s="70">
        <v>19501</v>
      </c>
      <c r="AN63" s="70">
        <v>19501</v>
      </c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</row>
    <row r="64" spans="1:51" s="56" customFormat="1" ht="30" customHeight="1">
      <c r="A64" s="68">
        <v>14</v>
      </c>
      <c r="B64" s="69" t="s">
        <v>79</v>
      </c>
      <c r="C64" s="70">
        <v>557214</v>
      </c>
      <c r="D64" s="70">
        <v>507250</v>
      </c>
      <c r="E64" s="70">
        <v>507250</v>
      </c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>
        <v>39109</v>
      </c>
      <c r="Y64" s="70">
        <v>39109</v>
      </c>
      <c r="Z64" s="70">
        <v>39109</v>
      </c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>
        <v>10855</v>
      </c>
      <c r="AM64" s="70">
        <v>10855</v>
      </c>
      <c r="AN64" s="70">
        <v>10855</v>
      </c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</row>
    <row r="65" spans="1:51" s="56" customFormat="1" ht="30" customHeight="1">
      <c r="A65" s="68">
        <v>15</v>
      </c>
      <c r="B65" s="69" t="s">
        <v>80</v>
      </c>
      <c r="C65" s="70">
        <v>557214</v>
      </c>
      <c r="D65" s="70">
        <v>507250</v>
      </c>
      <c r="E65" s="70">
        <v>507250</v>
      </c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>
        <v>39109</v>
      </c>
      <c r="Y65" s="70">
        <v>39109</v>
      </c>
      <c r="Z65" s="70">
        <v>39109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>
        <v>10855</v>
      </c>
      <c r="AM65" s="70">
        <v>10855</v>
      </c>
      <c r="AN65" s="70">
        <v>10855</v>
      </c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</row>
    <row r="66" spans="1:51" s="56" customFormat="1" ht="30" customHeight="1">
      <c r="A66" s="68">
        <v>16</v>
      </c>
      <c r="B66" s="69" t="s">
        <v>82</v>
      </c>
      <c r="C66" s="70">
        <v>3376823.71</v>
      </c>
      <c r="D66" s="70">
        <v>2580116.9</v>
      </c>
      <c r="E66" s="70">
        <v>2331347</v>
      </c>
      <c r="F66" s="70"/>
      <c r="G66" s="70">
        <v>248769.9</v>
      </c>
      <c r="H66" s="70"/>
      <c r="I66" s="70"/>
      <c r="J66" s="70"/>
      <c r="K66" s="70"/>
      <c r="L66" s="70"/>
      <c r="M66" s="70"/>
      <c r="N66" s="70"/>
      <c r="O66" s="70"/>
      <c r="P66" s="70"/>
      <c r="Q66" s="70">
        <v>890</v>
      </c>
      <c r="R66" s="70">
        <v>515150</v>
      </c>
      <c r="S66" s="70"/>
      <c r="T66" s="70"/>
      <c r="U66" s="70"/>
      <c r="V66" s="70"/>
      <c r="W66" s="70"/>
      <c r="X66" s="70">
        <v>219465</v>
      </c>
      <c r="Y66" s="70">
        <v>179747</v>
      </c>
      <c r="Z66" s="70">
        <v>179747</v>
      </c>
      <c r="AA66" s="70"/>
      <c r="AB66" s="70"/>
      <c r="AC66" s="70"/>
      <c r="AD66" s="70"/>
      <c r="AE66" s="70"/>
      <c r="AF66" s="70"/>
      <c r="AG66" s="70"/>
      <c r="AH66" s="70"/>
      <c r="AI66" s="70">
        <v>39718</v>
      </c>
      <c r="AJ66" s="70"/>
      <c r="AK66" s="70"/>
      <c r="AL66" s="70">
        <v>62091.81</v>
      </c>
      <c r="AM66" s="70">
        <v>51067.81</v>
      </c>
      <c r="AN66" s="70">
        <v>49891</v>
      </c>
      <c r="AO66" s="70"/>
      <c r="AP66" s="70">
        <v>1176.81</v>
      </c>
      <c r="AQ66" s="70"/>
      <c r="AR66" s="70"/>
      <c r="AS66" s="70"/>
      <c r="AT66" s="70"/>
      <c r="AU66" s="70"/>
      <c r="AV66" s="70"/>
      <c r="AW66" s="70">
        <v>11024</v>
      </c>
      <c r="AX66" s="70"/>
      <c r="AY66" s="70"/>
    </row>
    <row r="67" spans="1:51" s="56" customFormat="1" ht="30" customHeight="1">
      <c r="A67" s="68">
        <v>17</v>
      </c>
      <c r="B67" s="69" t="s">
        <v>98</v>
      </c>
      <c r="C67" s="70">
        <v>2604920.31</v>
      </c>
      <c r="D67" s="70">
        <v>721780</v>
      </c>
      <c r="E67" s="70">
        <v>721780</v>
      </c>
      <c r="F67" s="70"/>
      <c r="G67" s="70"/>
      <c r="H67" s="70"/>
      <c r="I67" s="70"/>
      <c r="J67" s="70"/>
      <c r="K67" s="70"/>
      <c r="L67" s="70"/>
      <c r="M67" s="70">
        <v>560</v>
      </c>
      <c r="N67" s="70">
        <v>1649563.31</v>
      </c>
      <c r="O67" s="70"/>
      <c r="P67" s="70"/>
      <c r="Q67" s="70"/>
      <c r="R67" s="70"/>
      <c r="S67" s="70"/>
      <c r="T67" s="70"/>
      <c r="U67" s="70"/>
      <c r="V67" s="70"/>
      <c r="W67" s="70"/>
      <c r="X67" s="70">
        <v>182830</v>
      </c>
      <c r="Y67" s="70">
        <v>55649</v>
      </c>
      <c r="Z67" s="70">
        <v>55649</v>
      </c>
      <c r="AA67" s="70"/>
      <c r="AB67" s="70"/>
      <c r="AC67" s="70"/>
      <c r="AD67" s="70"/>
      <c r="AE67" s="70"/>
      <c r="AF67" s="70"/>
      <c r="AG67" s="70">
        <v>127181</v>
      </c>
      <c r="AH67" s="70"/>
      <c r="AI67" s="70"/>
      <c r="AJ67" s="70"/>
      <c r="AK67" s="70"/>
      <c r="AL67" s="70">
        <v>50747</v>
      </c>
      <c r="AM67" s="70">
        <v>15446</v>
      </c>
      <c r="AN67" s="70">
        <v>15446</v>
      </c>
      <c r="AO67" s="70"/>
      <c r="AP67" s="70"/>
      <c r="AQ67" s="70"/>
      <c r="AR67" s="70"/>
      <c r="AS67" s="70"/>
      <c r="AT67" s="70"/>
      <c r="AU67" s="70">
        <v>35301</v>
      </c>
      <c r="AV67" s="70"/>
      <c r="AW67" s="70"/>
      <c r="AX67" s="70"/>
      <c r="AY67" s="70"/>
    </row>
    <row r="68" spans="1:51" s="56" customFormat="1" ht="30" customHeight="1">
      <c r="A68" s="68">
        <v>18</v>
      </c>
      <c r="B68" s="69" t="s">
        <v>99</v>
      </c>
      <c r="C68" s="70">
        <v>501053</v>
      </c>
      <c r="D68" s="70">
        <v>456125</v>
      </c>
      <c r="E68" s="70">
        <v>456125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>
        <v>35167</v>
      </c>
      <c r="Y68" s="70">
        <v>35167</v>
      </c>
      <c r="Z68" s="70">
        <v>35167</v>
      </c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>
        <v>9761</v>
      </c>
      <c r="AM68" s="70">
        <v>9761</v>
      </c>
      <c r="AN68" s="70">
        <v>9761</v>
      </c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</row>
    <row r="69" spans="1:51" s="56" customFormat="1" ht="30" customHeight="1">
      <c r="A69" s="68">
        <v>19</v>
      </c>
      <c r="B69" s="69" t="s">
        <v>86</v>
      </c>
      <c r="C69" s="70">
        <v>2441336</v>
      </c>
      <c r="D69" s="70">
        <v>1157409</v>
      </c>
      <c r="E69" s="70">
        <v>779924</v>
      </c>
      <c r="F69" s="70"/>
      <c r="G69" s="70"/>
      <c r="H69" s="70"/>
      <c r="I69" s="70">
        <v>377485</v>
      </c>
      <c r="J69" s="70"/>
      <c r="K69" s="70"/>
      <c r="L69" s="70"/>
      <c r="M69" s="70"/>
      <c r="N69" s="70"/>
      <c r="O69" s="70"/>
      <c r="P69" s="70"/>
      <c r="Q69" s="70">
        <v>476</v>
      </c>
      <c r="R69" s="70">
        <v>655997</v>
      </c>
      <c r="S69" s="70">
        <v>389</v>
      </c>
      <c r="T69" s="70">
        <v>409022</v>
      </c>
      <c r="U69" s="70"/>
      <c r="V69" s="70"/>
      <c r="W69" s="70"/>
      <c r="X69" s="70">
        <v>171349</v>
      </c>
      <c r="Y69" s="70">
        <v>89236</v>
      </c>
      <c r="Z69" s="70">
        <v>60132</v>
      </c>
      <c r="AA69" s="70"/>
      <c r="AB69" s="70"/>
      <c r="AC69" s="70"/>
      <c r="AD69" s="70">
        <v>29104</v>
      </c>
      <c r="AE69" s="70"/>
      <c r="AF69" s="70"/>
      <c r="AG69" s="70"/>
      <c r="AH69" s="70"/>
      <c r="AI69" s="70">
        <v>50577</v>
      </c>
      <c r="AJ69" s="70">
        <v>31536</v>
      </c>
      <c r="AK69" s="70"/>
      <c r="AL69" s="70">
        <v>47559</v>
      </c>
      <c r="AM69" s="70">
        <v>24768</v>
      </c>
      <c r="AN69" s="70">
        <v>16690</v>
      </c>
      <c r="AO69" s="70"/>
      <c r="AP69" s="70"/>
      <c r="AQ69" s="70"/>
      <c r="AR69" s="70">
        <v>8078</v>
      </c>
      <c r="AS69" s="70"/>
      <c r="AT69" s="70"/>
      <c r="AU69" s="70"/>
      <c r="AV69" s="70"/>
      <c r="AW69" s="70">
        <v>14038</v>
      </c>
      <c r="AX69" s="70">
        <v>8753</v>
      </c>
      <c r="AY69" s="70"/>
    </row>
    <row r="70" spans="1:51" s="56" customFormat="1" ht="30" customHeight="1">
      <c r="A70" s="68">
        <v>20</v>
      </c>
      <c r="B70" s="121" t="s">
        <v>100</v>
      </c>
      <c r="C70" s="70">
        <v>1065315</v>
      </c>
      <c r="D70" s="70">
        <v>969790</v>
      </c>
      <c r="E70" s="70">
        <v>969790</v>
      </c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>
        <v>74771</v>
      </c>
      <c r="Y70" s="70">
        <v>74771</v>
      </c>
      <c r="Z70" s="70">
        <v>74771</v>
      </c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>
        <v>20754</v>
      </c>
      <c r="AM70" s="70">
        <v>20754</v>
      </c>
      <c r="AN70" s="70">
        <v>20754</v>
      </c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</row>
    <row r="71" spans="1:51" s="56" customFormat="1" ht="63" customHeight="1">
      <c r="A71" s="93" t="s">
        <v>102</v>
      </c>
      <c r="B71" s="94"/>
      <c r="C71" s="70">
        <f>D71+L71+N71+P71+R71+T71+U71+X71+AL71</f>
        <v>27110240.740000002</v>
      </c>
      <c r="D71" s="70">
        <f>SUM(E71:J71)</f>
        <v>16761073.82</v>
      </c>
      <c r="E71" s="70">
        <f>SUM(E51:E70)</f>
        <v>14322045.92</v>
      </c>
      <c r="F71" s="70">
        <f>SUM(F51:F70)</f>
        <v>486484</v>
      </c>
      <c r="G71" s="70">
        <f aca="true" t="shared" si="13" ref="G71:U71">SUM(G51:G70)</f>
        <v>794891.9</v>
      </c>
      <c r="H71" s="70">
        <f t="shared" si="13"/>
        <v>780167</v>
      </c>
      <c r="I71" s="70">
        <f t="shared" si="13"/>
        <v>377485</v>
      </c>
      <c r="J71" s="70">
        <f t="shared" si="13"/>
        <v>0</v>
      </c>
      <c r="K71" s="70">
        <f t="shared" si="13"/>
        <v>0</v>
      </c>
      <c r="L71" s="70">
        <f t="shared" si="13"/>
        <v>0</v>
      </c>
      <c r="M71" s="70">
        <f t="shared" si="13"/>
        <v>560</v>
      </c>
      <c r="N71" s="70">
        <f t="shared" si="13"/>
        <v>1649563.31</v>
      </c>
      <c r="O71" s="70">
        <f t="shared" si="13"/>
        <v>655</v>
      </c>
      <c r="P71" s="70">
        <f t="shared" si="13"/>
        <v>417910</v>
      </c>
      <c r="Q71" s="70">
        <f t="shared" si="13"/>
        <v>2736</v>
      </c>
      <c r="R71" s="70">
        <f t="shared" si="13"/>
        <v>2154585.1</v>
      </c>
      <c r="S71" s="70">
        <f t="shared" si="13"/>
        <v>3040.3</v>
      </c>
      <c r="T71" s="70">
        <f t="shared" si="13"/>
        <v>3188263.75</v>
      </c>
      <c r="U71" s="70">
        <f t="shared" si="13"/>
        <v>575360</v>
      </c>
      <c r="V71" s="70"/>
      <c r="W71" s="70"/>
      <c r="X71" s="70">
        <f>Y71+AF71+AG71+AH71+AI71+AJ71+AK71</f>
        <v>1845770</v>
      </c>
      <c r="Y71" s="70">
        <f>SUM(Z71:AE71)</f>
        <v>1230075</v>
      </c>
      <c r="Z71" s="70">
        <f>SUM(Z51:Z70)</f>
        <v>1061206</v>
      </c>
      <c r="AA71" s="70">
        <f>SUM(AA51:AA70)</f>
        <v>37508</v>
      </c>
      <c r="AB71" s="70">
        <f aca="true" t="shared" si="14" ref="AB71:AG71">SUM(AB51:AB70)</f>
        <v>42106</v>
      </c>
      <c r="AC71" s="70">
        <f t="shared" si="14"/>
        <v>60151</v>
      </c>
      <c r="AD71" s="70">
        <f t="shared" si="14"/>
        <v>29104</v>
      </c>
      <c r="AE71" s="70">
        <f t="shared" si="14"/>
        <v>0</v>
      </c>
      <c r="AF71" s="70">
        <f t="shared" si="14"/>
        <v>0</v>
      </c>
      <c r="AG71" s="70">
        <f t="shared" si="14"/>
        <v>127181</v>
      </c>
      <c r="AH71" s="70">
        <f>SUM(AH51:AH70)</f>
        <v>32221</v>
      </c>
      <c r="AI71" s="70">
        <f>SUM(AI51:AI70)</f>
        <v>166118</v>
      </c>
      <c r="AJ71" s="70">
        <f>SUM(AJ51:AJ70)</f>
        <v>245815</v>
      </c>
      <c r="AK71" s="70">
        <f>SUM(AK51:AK70)</f>
        <v>44360</v>
      </c>
      <c r="AL71" s="70">
        <f>AM71+AT71+AU71+AV71+AW71+AX71+AY71</f>
        <v>517714.76</v>
      </c>
      <c r="AM71" s="70">
        <f>SUM(AN71:AS71)</f>
        <v>346820.76</v>
      </c>
      <c r="AN71" s="70">
        <f>SUM(AN51:AN70)</f>
        <v>298771.95</v>
      </c>
      <c r="AO71" s="70">
        <f>SUM(AO51:AO70)</f>
        <v>10411</v>
      </c>
      <c r="AP71" s="70">
        <f aca="true" t="shared" si="15" ref="AP71:AY71">SUM(AP51:AP70)</f>
        <v>12863.81</v>
      </c>
      <c r="AQ71" s="70">
        <f t="shared" si="15"/>
        <v>16696</v>
      </c>
      <c r="AR71" s="70">
        <f t="shared" si="15"/>
        <v>8078</v>
      </c>
      <c r="AS71" s="70">
        <f t="shared" si="15"/>
        <v>0</v>
      </c>
      <c r="AT71" s="70">
        <f t="shared" si="15"/>
        <v>0</v>
      </c>
      <c r="AU71" s="70">
        <f t="shared" si="15"/>
        <v>35301</v>
      </c>
      <c r="AV71" s="70">
        <f t="shared" si="15"/>
        <v>8943</v>
      </c>
      <c r="AW71" s="70">
        <f t="shared" si="15"/>
        <v>46108</v>
      </c>
      <c r="AX71" s="70">
        <f t="shared" si="15"/>
        <v>68229</v>
      </c>
      <c r="AY71" s="70">
        <f t="shared" si="15"/>
        <v>12313</v>
      </c>
    </row>
    <row r="72" spans="1:51" s="56" customFormat="1" ht="57.75" customHeight="1">
      <c r="A72" s="108" t="s">
        <v>124</v>
      </c>
      <c r="B72" s="109"/>
      <c r="C72" s="71">
        <f>C39+C50+C71</f>
        <v>88740010.49000001</v>
      </c>
      <c r="D72" s="71">
        <f aca="true" t="shared" si="16" ref="D72:AY72">D39+D50+D71</f>
        <v>47907063.42</v>
      </c>
      <c r="E72" s="71">
        <f t="shared" si="16"/>
        <v>19286073.98</v>
      </c>
      <c r="F72" s="71">
        <f t="shared" si="16"/>
        <v>3572133.21</v>
      </c>
      <c r="G72" s="71">
        <f t="shared" si="16"/>
        <v>5020857.790000001</v>
      </c>
      <c r="H72" s="71">
        <f t="shared" si="16"/>
        <v>15212404.809999999</v>
      </c>
      <c r="I72" s="71">
        <f t="shared" si="16"/>
        <v>4815593.629999999</v>
      </c>
      <c r="J72" s="71">
        <f t="shared" si="16"/>
        <v>0</v>
      </c>
      <c r="K72" s="71">
        <f t="shared" si="16"/>
        <v>0</v>
      </c>
      <c r="L72" s="71">
        <f t="shared" si="16"/>
        <v>0</v>
      </c>
      <c r="M72" s="71">
        <f t="shared" si="16"/>
        <v>7006.9400000000005</v>
      </c>
      <c r="N72" s="71">
        <f t="shared" si="16"/>
        <v>16974418.25</v>
      </c>
      <c r="O72" s="71">
        <f t="shared" si="16"/>
        <v>1376.8</v>
      </c>
      <c r="P72" s="71">
        <f t="shared" si="16"/>
        <v>855300.08</v>
      </c>
      <c r="Q72" s="71">
        <f t="shared" si="16"/>
        <v>12156.95</v>
      </c>
      <c r="R72" s="71">
        <f t="shared" si="16"/>
        <v>9654342.08</v>
      </c>
      <c r="S72" s="71">
        <f t="shared" si="16"/>
        <v>3547.1000000000004</v>
      </c>
      <c r="T72" s="71">
        <f t="shared" si="16"/>
        <v>5458784.1</v>
      </c>
      <c r="U72" s="71">
        <f t="shared" si="16"/>
        <v>575360</v>
      </c>
      <c r="V72" s="71">
        <f t="shared" si="16"/>
        <v>0</v>
      </c>
      <c r="W72" s="71">
        <f t="shared" si="16"/>
        <v>0</v>
      </c>
      <c r="X72" s="71">
        <f t="shared" si="16"/>
        <v>6072888.59</v>
      </c>
      <c r="Y72" s="71">
        <f t="shared" si="16"/>
        <v>3557263.05</v>
      </c>
      <c r="Z72" s="71">
        <f t="shared" si="16"/>
        <v>1387187.53</v>
      </c>
      <c r="AA72" s="71">
        <f t="shared" si="16"/>
        <v>343562.31</v>
      </c>
      <c r="AB72" s="71">
        <f t="shared" si="16"/>
        <v>494578.22</v>
      </c>
      <c r="AC72" s="71">
        <f t="shared" si="16"/>
        <v>945238.65</v>
      </c>
      <c r="AD72" s="71">
        <f t="shared" si="16"/>
        <v>386696.33999999997</v>
      </c>
      <c r="AE72" s="71">
        <f t="shared" si="16"/>
        <v>0</v>
      </c>
      <c r="AF72" s="71">
        <f t="shared" si="16"/>
        <v>0</v>
      </c>
      <c r="AG72" s="71">
        <f t="shared" si="16"/>
        <v>1207218.72</v>
      </c>
      <c r="AH72" s="71">
        <f t="shared" si="16"/>
        <v>147481.06</v>
      </c>
      <c r="AI72" s="71">
        <f t="shared" si="16"/>
        <v>607892.9099999999</v>
      </c>
      <c r="AJ72" s="71">
        <f t="shared" si="16"/>
        <v>508672.85000000003</v>
      </c>
      <c r="AK72" s="71">
        <f t="shared" si="16"/>
        <v>44360</v>
      </c>
      <c r="AL72" s="71">
        <f t="shared" si="16"/>
        <v>1241853.97</v>
      </c>
      <c r="AM72" s="71">
        <f t="shared" si="16"/>
        <v>774995.54</v>
      </c>
      <c r="AN72" s="71">
        <f t="shared" si="16"/>
        <v>348400.29000000004</v>
      </c>
      <c r="AO72" s="71">
        <f t="shared" si="16"/>
        <v>56405.3</v>
      </c>
      <c r="AP72" s="71">
        <f t="shared" si="16"/>
        <v>76458.54</v>
      </c>
      <c r="AQ72" s="71">
        <f t="shared" si="16"/>
        <v>212094.16999999998</v>
      </c>
      <c r="AR72" s="71">
        <f t="shared" si="16"/>
        <v>81637.24</v>
      </c>
      <c r="AS72" s="71">
        <f t="shared" si="16"/>
        <v>0</v>
      </c>
      <c r="AT72" s="71">
        <f t="shared" si="16"/>
        <v>0</v>
      </c>
      <c r="AU72" s="71">
        <f t="shared" si="16"/>
        <v>263144.52</v>
      </c>
      <c r="AV72" s="71">
        <f t="shared" si="16"/>
        <v>14484.029999999999</v>
      </c>
      <c r="AW72" s="71">
        <f t="shared" si="16"/>
        <v>106225.22</v>
      </c>
      <c r="AX72" s="71">
        <f t="shared" si="16"/>
        <v>70691.66</v>
      </c>
      <c r="AY72" s="71">
        <f t="shared" si="16"/>
        <v>12313</v>
      </c>
    </row>
  </sheetData>
  <sheetProtection/>
  <mergeCells count="42">
    <mergeCell ref="A10:A13"/>
    <mergeCell ref="B10:B13"/>
    <mergeCell ref="Y1:AA1"/>
    <mergeCell ref="A72:B72"/>
    <mergeCell ref="K10:T10"/>
    <mergeCell ref="D10:J10"/>
    <mergeCell ref="O11:P12"/>
    <mergeCell ref="Q11:R12"/>
    <mergeCell ref="Y11:Y12"/>
    <mergeCell ref="Z11:AE11"/>
    <mergeCell ref="AF11:AF12"/>
    <mergeCell ref="AG11:AG12"/>
    <mergeCell ref="V11:V12"/>
    <mergeCell ref="W11:W12"/>
    <mergeCell ref="C10:C12"/>
    <mergeCell ref="M11:N12"/>
    <mergeCell ref="K11:L12"/>
    <mergeCell ref="E11:J11"/>
    <mergeCell ref="D11:D12"/>
    <mergeCell ref="U10:W10"/>
    <mergeCell ref="S11:T12"/>
    <mergeCell ref="U11:U12"/>
    <mergeCell ref="AV11:AV12"/>
    <mergeCell ref="AW11:AW12"/>
    <mergeCell ref="AX11:AX12"/>
    <mergeCell ref="AY11:AY12"/>
    <mergeCell ref="AH11:AH12"/>
    <mergeCell ref="AI11:AI12"/>
    <mergeCell ref="AJ11:AJ12"/>
    <mergeCell ref="AK11:AK12"/>
    <mergeCell ref="AM11:AM12"/>
    <mergeCell ref="AN11:AS11"/>
    <mergeCell ref="A39:B39"/>
    <mergeCell ref="A50:B50"/>
    <mergeCell ref="A71:B71"/>
    <mergeCell ref="E7:U7"/>
    <mergeCell ref="AT11:AT12"/>
    <mergeCell ref="AU11:AU12"/>
    <mergeCell ref="X10:X12"/>
    <mergeCell ref="Y10:AJ10"/>
    <mergeCell ref="AL10:AL12"/>
    <mergeCell ref="AM10:AX10"/>
  </mergeCells>
  <printOptions/>
  <pageMargins left="0.3937007874015748" right="0.11811023622047245" top="0.5511811023622047" bottom="0.35433070866141736" header="0.31496062992125984" footer="0.31496062992125984"/>
  <pageSetup horizontalDpi="600" verticalDpi="600" orientation="landscape" paperSize="9" scale="19" r:id="rId1"/>
  <colBreaks count="1" manualBreakCount="1">
    <brk id="27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6"/>
  <sheetViews>
    <sheetView view="pageBreakPreview" zoomScale="60" zoomScaleNormal="60" zoomScalePageLayoutView="0" workbookViewId="0" topLeftCell="A1">
      <selection activeCell="C15" sqref="C15"/>
    </sheetView>
  </sheetViews>
  <sheetFormatPr defaultColWidth="9.140625" defaultRowHeight="12.75"/>
  <cols>
    <col min="1" max="1" width="9.140625" style="2" customWidth="1"/>
    <col min="2" max="2" width="5.7109375" style="7" customWidth="1"/>
    <col min="3" max="4" width="24.57421875" style="8" customWidth="1"/>
    <col min="5" max="5" width="23.8515625" style="5" customWidth="1"/>
    <col min="6" max="6" width="15.28125" style="6" customWidth="1"/>
    <col min="7" max="7" width="26.57421875" style="6" customWidth="1"/>
    <col min="8" max="9" width="17.28125" style="6" customWidth="1"/>
    <col min="10" max="10" width="15.28125" style="6" customWidth="1"/>
    <col min="11" max="11" width="17.8515625" style="6" customWidth="1"/>
    <col min="12" max="12" width="21.00390625" style="6" customWidth="1"/>
    <col min="13" max="13" width="15.421875" style="6" customWidth="1"/>
    <col min="14" max="14" width="18.421875" style="6" customWidth="1"/>
    <col min="15" max="15" width="18.00390625" style="6" customWidth="1"/>
    <col min="16" max="16" width="9.140625" style="2" customWidth="1"/>
    <col min="17" max="16384" width="9.140625" style="2" customWidth="1"/>
  </cols>
  <sheetData>
    <row r="1" spans="14:15" ht="26.25">
      <c r="N1" s="2"/>
      <c r="O1" s="35" t="s">
        <v>42</v>
      </c>
    </row>
    <row r="2" spans="12:15" ht="26.25">
      <c r="L2" s="4"/>
      <c r="M2" s="4"/>
      <c r="N2" s="4"/>
      <c r="O2" s="36" t="s">
        <v>21</v>
      </c>
    </row>
    <row r="3" spans="12:15" ht="26.25">
      <c r="L3" s="4"/>
      <c r="M3" s="4"/>
      <c r="N3" s="4"/>
      <c r="O3" s="36" t="s">
        <v>22</v>
      </c>
    </row>
    <row r="4" spans="12:15" ht="26.25">
      <c r="L4" s="4"/>
      <c r="M4" s="4"/>
      <c r="N4" s="4"/>
      <c r="O4" s="36" t="s">
        <v>23</v>
      </c>
    </row>
    <row r="5" spans="12:15" ht="26.25">
      <c r="L5" s="4"/>
      <c r="M5" s="4"/>
      <c r="N5" s="4"/>
      <c r="O5" s="36" t="s">
        <v>57</v>
      </c>
    </row>
    <row r="6" spans="12:15" ht="26.25">
      <c r="L6" s="4"/>
      <c r="M6" s="4"/>
      <c r="N6" s="4"/>
      <c r="O6" s="36" t="s">
        <v>62</v>
      </c>
    </row>
    <row r="7" ht="32.25" customHeight="1"/>
    <row r="8" ht="36" customHeight="1"/>
    <row r="9" spans="2:15" ht="50.25" customHeight="1">
      <c r="B9" s="2"/>
      <c r="C9" s="1"/>
      <c r="D9" s="1"/>
      <c r="E9" s="1"/>
      <c r="F9" s="1"/>
      <c r="G9" s="111" t="s">
        <v>49</v>
      </c>
      <c r="H9" s="111"/>
      <c r="I9" s="111"/>
      <c r="J9" s="111"/>
      <c r="K9" s="80"/>
      <c r="L9" s="10"/>
      <c r="M9" s="10"/>
      <c r="N9" s="10"/>
      <c r="O9" s="10"/>
    </row>
    <row r="10" spans="2:15" s="3" customFormat="1" ht="48" customHeight="1">
      <c r="B10" s="112" t="s">
        <v>2</v>
      </c>
      <c r="C10" s="115" t="s">
        <v>50</v>
      </c>
      <c r="D10" s="110" t="s">
        <v>51</v>
      </c>
      <c r="E10" s="110" t="s">
        <v>52</v>
      </c>
      <c r="F10" s="118" t="s">
        <v>53</v>
      </c>
      <c r="G10" s="119"/>
      <c r="H10" s="119"/>
      <c r="I10" s="119"/>
      <c r="J10" s="119"/>
      <c r="K10" s="120" t="s">
        <v>37</v>
      </c>
      <c r="L10" s="120"/>
      <c r="M10" s="120"/>
      <c r="N10" s="120"/>
      <c r="O10" s="120"/>
    </row>
    <row r="11" spans="2:15" s="3" customFormat="1" ht="84.75" customHeight="1">
      <c r="B11" s="113"/>
      <c r="C11" s="115"/>
      <c r="D11" s="110"/>
      <c r="E11" s="117"/>
      <c r="F11" s="40" t="s">
        <v>43</v>
      </c>
      <c r="G11" s="40" t="s">
        <v>44</v>
      </c>
      <c r="H11" s="40" t="s">
        <v>45</v>
      </c>
      <c r="I11" s="40" t="s">
        <v>46</v>
      </c>
      <c r="J11" s="40" t="s">
        <v>47</v>
      </c>
      <c r="K11" s="40" t="s">
        <v>43</v>
      </c>
      <c r="L11" s="40" t="s">
        <v>44</v>
      </c>
      <c r="M11" s="40" t="s">
        <v>45</v>
      </c>
      <c r="N11" s="40" t="s">
        <v>46</v>
      </c>
      <c r="O11" s="40" t="s">
        <v>47</v>
      </c>
    </row>
    <row r="12" spans="2:15" s="3" customFormat="1" ht="36.75" customHeight="1">
      <c r="B12" s="114"/>
      <c r="C12" s="116"/>
      <c r="D12" s="41" t="s">
        <v>35</v>
      </c>
      <c r="E12" s="41" t="s">
        <v>38</v>
      </c>
      <c r="F12" s="29" t="s">
        <v>48</v>
      </c>
      <c r="G12" s="29" t="s">
        <v>48</v>
      </c>
      <c r="H12" s="29" t="s">
        <v>48</v>
      </c>
      <c r="I12" s="29" t="s">
        <v>48</v>
      </c>
      <c r="J12" s="29" t="s">
        <v>48</v>
      </c>
      <c r="K12" s="29" t="s">
        <v>48</v>
      </c>
      <c r="L12" s="29" t="s">
        <v>48</v>
      </c>
      <c r="M12" s="29" t="s">
        <v>48</v>
      </c>
      <c r="N12" s="29" t="s">
        <v>48</v>
      </c>
      <c r="O12" s="29" t="s">
        <v>48</v>
      </c>
    </row>
    <row r="13" spans="2:15" s="3" customFormat="1" ht="18.75">
      <c r="B13" s="42">
        <v>1</v>
      </c>
      <c r="C13" s="23">
        <v>2</v>
      </c>
      <c r="D13" s="25"/>
      <c r="E13" s="25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15" ht="22.5" customHeight="1">
      <c r="B14" s="34"/>
      <c r="C14" s="43" t="s">
        <v>122</v>
      </c>
      <c r="D14" s="34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2:15" ht="51" customHeight="1">
      <c r="B15" s="23">
        <v>1</v>
      </c>
      <c r="C15" s="23" t="s">
        <v>19</v>
      </c>
      <c r="D15" s="25">
        <f>'Прил.1'!H41+'Прил.1'!H52+'Прил.1'!H73</f>
        <v>68568.44</v>
      </c>
      <c r="E15" s="14">
        <f>'Прил.1'!K41+'Прил.1'!K52+'Прил.1'!K73</f>
        <v>2482</v>
      </c>
      <c r="F15" s="14">
        <v>0</v>
      </c>
      <c r="G15" s="14">
        <v>0</v>
      </c>
      <c r="H15" s="14">
        <v>0</v>
      </c>
      <c r="I15" s="14">
        <v>10</v>
      </c>
      <c r="J15" s="14">
        <v>10</v>
      </c>
      <c r="K15" s="13">
        <v>0</v>
      </c>
      <c r="L15" s="13">
        <v>0</v>
      </c>
      <c r="M15" s="13">
        <v>0</v>
      </c>
      <c r="N15" s="13">
        <f>'Прил.1'!L41+'Прил.1'!L52+'Прил.1'!L73</f>
        <v>88740010.49</v>
      </c>
      <c r="O15" s="13">
        <f>'Прил.1'!L41+'Прил.1'!L52+'Прил.1'!L73</f>
        <v>88740010.49</v>
      </c>
    </row>
    <row r="16" spans="2:15" s="134" customFormat="1" ht="72" customHeight="1">
      <c r="B16" s="130" t="s">
        <v>123</v>
      </c>
      <c r="C16" s="130"/>
      <c r="D16" s="131">
        <f>SUM(D15)</f>
        <v>68568.44</v>
      </c>
      <c r="E16" s="132">
        <f>SUM(E15)</f>
        <v>2482</v>
      </c>
      <c r="F16" s="133">
        <v>0</v>
      </c>
      <c r="G16" s="133">
        <v>0</v>
      </c>
      <c r="H16" s="133">
        <v>0</v>
      </c>
      <c r="I16" s="133">
        <v>10</v>
      </c>
      <c r="J16" s="133">
        <v>10</v>
      </c>
      <c r="K16" s="33">
        <v>0</v>
      </c>
      <c r="L16" s="33">
        <v>0</v>
      </c>
      <c r="M16" s="33">
        <v>0</v>
      </c>
      <c r="N16" s="33">
        <f>SUM(N15)</f>
        <v>88740010.49</v>
      </c>
      <c r="O16" s="33">
        <f>SUM(O15)</f>
        <v>88740010.49</v>
      </c>
    </row>
  </sheetData>
  <sheetProtection/>
  <mergeCells count="8">
    <mergeCell ref="D10:D11"/>
    <mergeCell ref="B16:C16"/>
    <mergeCell ref="G9:K9"/>
    <mergeCell ref="B10:B12"/>
    <mergeCell ref="C10:C12"/>
    <mergeCell ref="E10:E11"/>
    <mergeCell ref="F10:J10"/>
    <mergeCell ref="K10:O10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Регина Маратовна Фатьянова</cp:lastModifiedBy>
  <cp:lastPrinted>2019-02-27T10:52:13Z</cp:lastPrinted>
  <dcterms:created xsi:type="dcterms:W3CDTF">1996-10-08T23:32:33Z</dcterms:created>
  <dcterms:modified xsi:type="dcterms:W3CDTF">2019-05-23T07:14:15Z</dcterms:modified>
  <cp:category/>
  <cp:version/>
  <cp:contentType/>
  <cp:contentStatus/>
</cp:coreProperties>
</file>