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<sst xmlns="http://schemas.openxmlformats.org/spreadsheetml/2006/main" count="2926" uniqueCount="678">
  <si>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</si>
  <si>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</si>
  <si>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</si>
  <si>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</si>
  <si>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</si>
  <si>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</si>
  <si>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</si>
  <si>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</si>
  <si>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</si>
  <si>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</si>
  <si>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</si>
  <si>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</si>
  <si>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</si>
  <si>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</si>
  <si>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</si>
  <si>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</si>
  <si>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</si>
  <si>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</si>
  <si>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</si>
  <si>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</si>
  <si>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</si>
  <si>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</si>
  <si>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</si>
  <si>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</si>
  <si>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</si>
  <si>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</si>
  <si>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</si>
  <si>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</si>
  <si>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</si>
  <si>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</si>
  <si>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</si>
  <si>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</si>
  <si>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</si>
  <si>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</si>
  <si>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</si>
  <si>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</si>
  <si>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</si>
  <si>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</si>
  <si>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</si>
  <si>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</si>
  <si>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</si>
  <si>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</si>
  <si>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</si>
  <si>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</si>
  <si>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</si>
  <si>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</si>
  <si>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</si>
  <si>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</si>
  <si>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</si>
  <si>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</si>
  <si>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</si>
  <si>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</si>
  <si>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</si>
  <si>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</si>
  <si>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</si>
  <si>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</si>
  <si>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</si>
  <si>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</si>
  <si>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</si>
  <si>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</si>
  <si>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</si>
  <si>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</si>
  <si>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</si>
  <si>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</si>
  <si>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</si>
  <si>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</si>
  <si>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</si>
  <si>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</si>
  <si>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</si>
  <si>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</si>
  <si>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</si>
  <si>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</si>
  <si>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</si>
  <si>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</si>
  <si>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</si>
  <si>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</si>
  <si>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</si>
  <si>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</si>
  <si>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</si>
  <si>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</si>
  <si>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</si>
  <si>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</si>
  <si>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</si>
  <si>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</si>
  <si>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</si>
  <si>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</si>
  <si>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</si>
  <si>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</si>
  <si>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</si>
  <si>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</si>
  <si>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</si>
  <si>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</si>
  <si>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</si>
  <si>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</si>
  <si>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</si>
  <si>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</si>
  <si>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</si>
  <si>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</si>
  <si>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</si>
  <si>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</si>
  <si>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</si>
  <si>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</si>
  <si>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</si>
  <si>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</si>
  <si>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</si>
  <si>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</si>
  <si>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</si>
  <si>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</si>
  <si>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</si>
  <si>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</si>
  <si>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</si>
  <si>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</si>
  <si>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</si>
  <si>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</si>
  <si>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</si>
  <si>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</si>
  <si>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</si>
  <si>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</si>
  <si>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</si>
  <si>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</si>
  <si>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</si>
  <si>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</si>
  <si>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</si>
  <si>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</si>
  <si>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</si>
  <si>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</si>
  <si>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</si>
  <si>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</si>
  <si>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</si>
  <si>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</si>
  <si>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</si>
  <si>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</si>
  <si>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</si>
  <si>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</si>
  <si>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</si>
  <si>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</si>
  <si>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</si>
  <si>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</si>
  <si>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</si>
  <si>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</si>
  <si>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</si>
  <si>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</si>
  <si>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</si>
  <si>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</si>
  <si>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</si>
  <si>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</si>
  <si>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</si>
  <si>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</si>
  <si>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</si>
  <si>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</si>
  <si>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</si>
  <si>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</si>
  <si>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Создание и содержание мест (площадок) накопления твердых коммунальных отходов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</si>
  <si>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</si>
  <si>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</si>
  <si>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</si>
  <si>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</si>
  <si>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</si>
  <si>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</si>
  <si>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</si>
  <si>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</si>
  <si>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</si>
  <si>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</si>
  <si>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</si>
  <si>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</si>
  <si>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</si>
  <si>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</si>
  <si>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</si>
  <si>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</si>
  <si>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</si>
  <si>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</si>
  <si>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</si>
  <si>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</si>
  <si>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</si>
  <si>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</si>
  <si>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</si>
  <si>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</si>
  <si>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</si>
  <si>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</si>
  <si>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</si>
  <si>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</si>
  <si>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</si>
  <si>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</si>
  <si>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</si>
  <si>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</si>
  <si>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</si>
  <si>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</si>
  <si>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</si>
  <si>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</si>
  <si>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</si>
  <si>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</si>
  <si>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</si>
  <si>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</si>
  <si>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</si>
  <si>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</si>
  <si>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</si>
  <si>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</si>
  <si>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</si>
  <si>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</si>
  <si>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</si>
  <si>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</si>
  <si>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</si>
  <si>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</si>
  <si>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</si>
  <si>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</si>
  <si>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</si>
  <si>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</si>
  <si>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</si>
  <si>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</si>
  <si>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</si>
  <si>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</si>
  <si>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</si>
  <si>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</si>
  <si>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</si>
  <si>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</si>
  <si>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</si>
  <si>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</si>
  <si>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</si>
  <si>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</si>
  <si>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</si>
  <si>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</si>
  <si>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</si>
  <si>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</si>
  <si>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</si>
  <si>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</si>
  <si>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</si>
  <si>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</si>
  <si>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</si>
  <si>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</si>
  <si>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</si>
  <si>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</si>
  <si>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</si>
  <si>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</si>
  <si>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</si>
  <si>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</si>
  <si>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</si>
  <si>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</si>
  <si>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</si>
  <si>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</si>
  <si>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</si>
  <si>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</si>
  <si>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</si>
  <si>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</si>
  <si>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</si>
  <si>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</si>
  <si>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</si>
  <si>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</si>
  <si>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</si>
  <si>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</si>
  <si>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</si>
  <si>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</si>
  <si>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</si>
  <si>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</si>
  <si>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</si>
  <si>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</si>
  <si>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</si>
  <si>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</si>
  <si>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</si>
  <si>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</si>
  <si>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</si>
  <si>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</si>
  <si>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</si>
  <si>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</si>
  <si>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</si>
  <si>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</si>
  <si>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</si>
  <si>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</si>
  <si>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</si>
  <si>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</si>
  <si>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</si>
  <si>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</si>
  <si>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</si>
  <si>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</si>
  <si>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</si>
  <si>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</si>
  <si>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</si>
  <si>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</si>
  <si>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</si>
  <si>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</si>
  <si>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</si>
  <si>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</si>
  <si>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</si>
  <si>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</si>
  <si>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</si>
  <si>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</si>
  <si>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</si>
  <si>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</si>
  <si>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</si>
  <si>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</si>
  <si>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</si>
  <si>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</si>
  <si>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</si>
  <si>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</si>
  <si>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</si>
  <si>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</si>
  <si>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</si>
  <si>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</si>
  <si>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</si>
  <si>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</si>
  <si>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</si>
  <si>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</si>
  <si>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</si>
  <si>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</si>
  <si>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</si>
  <si>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</si>
  <si>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</si>
  <si>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</si>
  <si>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</si>
  <si>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</si>
  <si>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</si>
  <si>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</si>
  <si>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</si>
  <si>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</si>
  <si>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</si>
  <si>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</si>
  <si>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</si>
  <si>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</si>
  <si>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</si>
  <si>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</si>
  <si>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</si>
  <si>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</si>
  <si>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</si>
  <si>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</si>
  <si>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</si>
  <si>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</si>
  <si>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</si>
  <si>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</si>
  <si>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</si>
  <si>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</si>
  <si>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</si>
  <si>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</si>
  <si>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</si>
  <si>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</si>
  <si>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</si>
  <si>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</si>
  <si>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</si>
  <si>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</si>
  <si>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</si>
  <si>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</si>
  <si>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</si>
  <si>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</si>
  <si>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</si>
  <si>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</si>
  <si>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</si>
  <si>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</si>
  <si>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</si>
  <si>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</si>
  <si>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</si>
  <si>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</si>
  <si>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</si>
  <si>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</si>
  <si>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</si>
  <si>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</si>
  <si>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</si>
  <si>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</si>
  <si>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</si>
  <si>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</si>
  <si>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</si>
  <si>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</si>
  <si>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</si>
  <si>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</si>
  <si>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</si>
  <si>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</si>
  <si>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</si>
  <si>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</si>
  <si>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</si>
  <si>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</si>
  <si>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</si>
  <si>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</si>
  <si>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</si>
  <si>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</si>
  <si>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</si>
  <si>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</si>
  <si>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</si>
  <si>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</si>
  <si>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</si>
  <si>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</si>
  <si>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</si>
  <si>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</si>
  <si>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</si>
  <si>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</si>
  <si>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</si>
  <si>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</si>
  <si>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</si>
  <si>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</si>
  <si>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</si>
  <si>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</si>
  <si>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</si>
  <si>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</si>
  <si>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</si>
  <si>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</si>
  <si>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</si>
  <si>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</si>
  <si>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</si>
  <si>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</si>
  <si>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</si>
  <si>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</si>
  <si>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</si>
  <si>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</si>
  <si>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</si>
  <si>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</si>
  <si>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</si>
  <si>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</si>
  <si>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</si>
  <si>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</si>
  <si>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</si>
  <si>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</si>
  <si>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</si>
  <si>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</si>
  <si>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</si>
  <si>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</si>
  <si>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</si>
  <si>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</si>
  <si>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</si>
  <si>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</si>
  <si>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</si>
  <si>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</si>
  <si>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</si>
  <si>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</si>
  <si>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</si>
  <si>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</si>
  <si>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</si>
  <si>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</si>
  <si>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</si>
  <si>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</si>
  <si>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</si>
  <si>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</si>
  <si>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</si>
  <si>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</si>
  <si>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</si>
  <si>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</si>
  <si>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</si>
  <si>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</si>
  <si>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</si>
  <si>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</si>
  <si>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</si>
  <si>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</si>
  <si>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</si>
  <si>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</si>
  <si>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</si>
  <si>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</si>
  <si>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</si>
  <si>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</si>
  <si>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</si>
  <si>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</si>
  <si>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</si>
  <si>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</si>
  <si>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</si>
  <si>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</si>
  <si>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</si>
  <si>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</si>
  <si>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</si>
  <si>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</si>
  <si>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</si>
  <si>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</si>
  <si>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</si>
  <si>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</si>
  <si>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</si>
  <si>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</si>
  <si>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</si>
  <si>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</si>
  <si>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Приобретение спортивного инвентаря и оборудования для физкультурно-спортивных организаций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</si>
  <si>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</si>
  <si>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</si>
  <si>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</si>
  <si>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</si>
  <si>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</si>
  <si>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</si>
  <si>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</si>
  <si>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</si>
  <si>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</si>
  <si>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</si>
  <si>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</si>
  <si>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</si>
  <si>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</si>
  <si>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</si>
  <si>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</si>
  <si>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</si>
  <si>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</si>
  <si>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</si>
  <si>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</si>
  <si>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</si>
  <si>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</si>
  <si>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</si>
  <si>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</si>
  <si>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</si>
  <si>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</si>
  <si>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</si>
  <si>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</si>
  <si>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</si>
  <si>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</si>
  <si>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</si>
  <si>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</si>
  <si>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</si>
  <si>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</si>
  <si>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</si>
  <si>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</si>
  <si>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</si>
  <si>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</si>
  <si>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</si>
  <si>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</si>
  <si>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</si>
  <si>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</si>
  <si>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</si>
  <si>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</si>
  <si>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</si>
  <si>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</si>
  <si>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Региональный проект «Социальная активность»</t>
  </si>
  <si>
    <t>14 0 00 11120</t>
  </si>
  <si>
    <t xml:space="preserve">22 0 G2 S3120 </t>
  </si>
  <si>
    <t>Реализация инициативных проектов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</si>
  <si>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</si>
  <si>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</si>
  <si>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</si>
  <si>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</si>
  <si>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</si>
  <si>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</si>
  <si>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</si>
  <si>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</si>
  <si>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</si>
  <si>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</si>
  <si>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</si>
  <si>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к Решению Собрания депутатов</t>
  </si>
  <si>
    <t xml:space="preserve"> Сосновского муниципального района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</si>
  <si>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</si>
  <si>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</si>
  <si>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</si>
  <si>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</si>
  <si>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</si>
  <si>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</si>
  <si>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853</t>
  </si>
  <si>
    <t>Уплата иных платежей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</si>
  <si>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</si>
  <si>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</si>
  <si>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</si>
  <si>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</si>
  <si>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</si>
  <si>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</si>
  <si>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</si>
  <si>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</si>
  <si>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</si>
  <si>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</si>
  <si>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</si>
  <si>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</si>
  <si>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Поддержка мер по обеспечению сбалансированности бюджетов</t>
  </si>
  <si>
    <t>99 0 00 72210</t>
  </si>
  <si>
    <t>512</t>
  </si>
  <si>
    <t>Иные дотации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</si>
  <si>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</si>
  <si>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01 5 А2 5519Б</t>
  </si>
  <si>
    <t>Региональный проект «Творческие люди»</t>
  </si>
  <si>
    <t>01 5 А2 00000</t>
  </si>
  <si>
    <t>01 5 А2 5519В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</si>
  <si>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</si>
  <si>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</si>
  <si>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</si>
  <si>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07 1 00 42300</t>
  </si>
  <si>
    <t>Организации дополнительного образования. Подпрограмма " Одаренные дети"</t>
  </si>
  <si>
    <t>322</t>
  </si>
  <si>
    <t>Субсидии гражданам на приобретение жилья</t>
  </si>
  <si>
    <t>08 0 F1 00000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</si>
  <si>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</si>
  <si>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</si>
  <si>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</si>
  <si>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</si>
  <si>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</si>
  <si>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</si>
  <si>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17 0 00 S0044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</si>
  <si>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</si>
  <si>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</si>
  <si>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</si>
  <si>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</si>
  <si>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99 0 00 54690</t>
  </si>
  <si>
    <t>Проведение Всероссийской переписи населения 2020 года</t>
  </si>
  <si>
    <t>99 0 00 14060</t>
  </si>
  <si>
    <t>Мероприятия в области коммунального хозяйства</t>
  </si>
  <si>
    <t>Иные пенсии, социальные доплаты к пенсиям</t>
  </si>
  <si>
    <t>312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</si>
  <si>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</si>
  <si>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01 5 00 19606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</si>
  <si>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</si>
  <si>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00 S9610</t>
  </si>
  <si>
    <t>01 5 00 S9606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</si>
  <si>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</si>
  <si>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S9609</t>
  </si>
  <si>
    <t>Ремонт кровли и потолка в помещениях Саргазинского сельского клуба, п.Саргазы, ул. Мичурина, д.10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</si>
  <si>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</si>
  <si>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</si>
  <si>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01 5 ИП 00000</t>
  </si>
  <si>
    <t>01 5 ИП 99606</t>
  </si>
  <si>
    <t>Инициативные платежи от населения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</si>
  <si>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</si>
  <si>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05 3 00 19604</t>
  </si>
  <si>
    <t>05 3 00 19605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</si>
  <si>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</si>
  <si>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</si>
  <si>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05 3 00 S9603</t>
  </si>
  <si>
    <t>05 3 00 S9604</t>
  </si>
  <si>
    <t>05 3 00 S9605</t>
  </si>
  <si>
    <t>05 3 00 S9607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</si>
  <si>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</si>
  <si>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</si>
  <si>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</si>
  <si>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</si>
  <si>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05 3 ИП 00000</t>
  </si>
  <si>
    <t>05 3 ИП 99603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</si>
  <si>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</si>
  <si>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05 3 ИП 99604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</si>
  <si>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</si>
  <si>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</si>
  <si>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</si>
  <si>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</si>
  <si>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</si>
  <si>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12 0 00 99610</t>
  </si>
  <si>
    <t>Стимулирование увеличения численности самозанятых граждан и поступлений налога на профессиональный доход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</si>
  <si>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</si>
  <si>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</si>
  <si>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</si>
  <si>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</si>
  <si>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</si>
  <si>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</si>
  <si>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</si>
  <si>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</si>
  <si>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Региональный проект "Финансовая поддержка семей при рождении детей"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</si>
  <si>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</si>
  <si>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</si>
  <si>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</si>
  <si>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</si>
  <si>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03 1 D4 60340</t>
  </si>
  <si>
    <t>03 1 D4 00000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</si>
  <si>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</si>
  <si>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</si>
  <si>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05 3 00 19607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</si>
  <si>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</si>
  <si>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</si>
  <si>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</si>
  <si>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08 3 00 10212</t>
  </si>
  <si>
    <t>Строительство (реконструкция) объектов водоснабжения, водоотведения и (или) теплоснабжения</t>
  </si>
  <si>
    <t>18 0 00 41600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</si>
  <si>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</si>
  <si>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</si>
  <si>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</si>
  <si>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</si>
  <si>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99 0 00 19602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</si>
  <si>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</si>
  <si>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99 0 00 99220</t>
  </si>
  <si>
    <t>Поощрение муниципальных управленческих команд в Челябинской области</t>
  </si>
  <si>
    <t>01 6 00 44400</t>
  </si>
  <si>
    <t>03 3 00 42100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</si>
  <si>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</si>
  <si>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05 5 00 10120</t>
  </si>
  <si>
    <t>05 8 00 42110</t>
  </si>
  <si>
    <t>Обеспечение питанием учащихся в общеобразовательных организациях</t>
  </si>
  <si>
    <t>06 2 00 10120</t>
  </si>
  <si>
    <t>07 6 00 41600</t>
  </si>
  <si>
    <t>15 0 00 11070</t>
  </si>
  <si>
    <t>Организация мероприятий при осуществлении деятельности по обращению с животными без владельцев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</si>
  <si>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</si>
  <si>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</si>
  <si>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99 0 00 01220</t>
  </si>
  <si>
    <t>Поощрение муниципальных управленческих команд</t>
  </si>
  <si>
    <t>99 0 00 45460</t>
  </si>
  <si>
    <t>Субсидии некоммерческим организациям на возмещение затрат при возникновении неотложной необходимости в проведении капитального ремонта общего имущества в многоквартирных домах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</si>
  <si>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</si>
  <si>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07 4 00 42000</t>
  </si>
  <si>
    <t>Дошкольные образовательные организации. Подпрограмма "Подарим Новый год детям"</t>
  </si>
  <si>
    <t>07 4 00 42100</t>
  </si>
  <si>
    <t>Общеобразовательные организации. Подпрограмма "Подарим Новый год детям"</t>
  </si>
  <si>
    <t>08 3 00 41600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</si>
  <si>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</si>
  <si>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</si>
  <si>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Уточненный план</t>
  </si>
  <si>
    <t>Исполнено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</si>
  <si>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за 2021 год                                                                                </t>
  </si>
  <si>
    <t>03 1 00 28570</t>
  </si>
  <si>
    <t>18 0 F3 67483</t>
  </si>
  <si>
    <t>Приложение №   4</t>
  </si>
  <si>
    <t>от   "20" апреля 2022 г. № 298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</si>
</sst>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Fill="1" applyBorder="1" applyAlignment="1">
      <alignment/>
    </xf>
    <xf numFmtId="185" fontId="2" fillId="0" borderId="10" xfId="62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top" wrapText="1"/>
    </xf>
    <xf numFmtId="185" fontId="2" fillId="0" borderId="10" xfId="62" applyNumberFormat="1" applyFont="1" applyFill="1" applyBorder="1" applyAlignment="1">
      <alignment horizontal="right" wrapText="1"/>
    </xf>
    <xf numFmtId="179" fontId="2" fillId="0" borderId="10" xfId="62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horizontal="left" vertical="center" wrapText="1"/>
    </xf>
    <xf numFmtId="183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9"/>
  <sheetViews>
    <sheetView tabSelected="1" zoomScale="110" zoomScaleNormal="110" zoomScaleSheetLayoutView="75" workbookViewId="0" topLeftCell="A1">
      <selection activeCell="H8" sqref="H8"/>
    </sheetView>
  </sheetViews>
  <sheetFormatPr defaultColWidth="9.00390625" defaultRowHeight="12.75"/>
  <cols>
    <col min="1" max="1" width="82.375" style="11" customWidth="1"/>
    <col min="2" max="2" width="12.875" style="11" customWidth="1"/>
    <col min="3" max="3" width="5.875" style="57" customWidth="1"/>
    <col min="4" max="4" width="4.75390625" style="11" customWidth="1"/>
    <col min="5" max="5" width="5.125" style="11" customWidth="1"/>
    <col min="6" max="6" width="16.625" style="11" bestFit="1" customWidth="1"/>
    <col min="7" max="7" width="17.625" style="67" customWidth="1"/>
    <col min="8" max="8" width="14.25390625" style="11" customWidth="1"/>
    <col min="9" max="9" width="17.00390625" style="11" customWidth="1"/>
    <col min="10" max="10" width="16.375" style="11" bestFit="1" customWidth="1"/>
    <col min="11" max="16384" width="9.125" style="11" customWidth="1"/>
  </cols>
  <sheetData>
    <row r="1" spans="2:8" ht="12.75" customHeight="1">
      <c r="B1" s="109" t="s">
        <v>676</v>
      </c>
      <c r="C1" s="109"/>
      <c r="D1" s="109"/>
      <c r="E1" s="109"/>
      <c r="F1" s="109"/>
      <c r="G1" s="109"/>
      <c r="H1" s="58"/>
    </row>
    <row r="2" spans="2:8" ht="12.75">
      <c r="B2" s="108" t="s">
        <v>522</v>
      </c>
      <c r="C2" s="108"/>
      <c r="D2" s="108"/>
      <c r="E2" s="108"/>
      <c r="F2" s="108"/>
      <c r="G2" s="108"/>
      <c r="H2" s="55"/>
    </row>
    <row r="3" spans="2:8" ht="12.75">
      <c r="B3" s="108" t="s">
        <v>523</v>
      </c>
      <c r="C3" s="108"/>
      <c r="D3" s="108"/>
      <c r="E3" s="108"/>
      <c r="F3" s="108"/>
      <c r="G3" s="108"/>
      <c r="H3" s="55"/>
    </row>
    <row r="4" spans="2:8" ht="12.75">
      <c r="B4" s="108"/>
      <c r="C4" s="108"/>
      <c r="D4" s="108"/>
      <c r="E4" s="108"/>
      <c r="F4" s="54"/>
      <c r="G4" s="112"/>
      <c r="H4" s="112"/>
    </row>
    <row r="5" spans="2:13" ht="12.75">
      <c r="B5" s="113"/>
      <c r="C5" s="113"/>
      <c r="D5" s="113"/>
      <c r="E5" s="113"/>
      <c r="F5" s="110" t="s">
        <v>677</v>
      </c>
      <c r="G5" s="110"/>
      <c r="H5" s="56"/>
      <c r="I5" s="56"/>
      <c r="J5" s="56"/>
      <c r="K5" s="56"/>
      <c r="L5" s="56"/>
      <c r="M5" s="56"/>
    </row>
    <row r="6" spans="2:8" ht="12.75">
      <c r="B6" s="57"/>
      <c r="C6" s="11"/>
      <c r="F6" s="54"/>
      <c r="G6" s="11"/>
      <c r="H6" s="57"/>
    </row>
    <row r="7" spans="2:8" ht="12.75">
      <c r="B7" s="57"/>
      <c r="C7" s="11"/>
      <c r="F7" s="59"/>
      <c r="G7" s="11"/>
      <c r="H7" s="57"/>
    </row>
    <row r="8" spans="1:7" ht="69" customHeight="1">
      <c r="A8" s="114" t="s">
        <v>673</v>
      </c>
      <c r="B8" s="114"/>
      <c r="C8" s="114"/>
      <c r="D8" s="114"/>
      <c r="E8" s="114"/>
      <c r="F8" s="114"/>
      <c r="G8" s="114"/>
    </row>
    <row r="9" spans="1:7" ht="14.25" customHeight="1" hidden="1">
      <c r="A9" s="104"/>
      <c r="B9" s="104"/>
      <c r="C9" s="104"/>
      <c r="D9" s="104"/>
      <c r="E9" s="104"/>
      <c r="F9" s="104"/>
      <c r="G9" s="104"/>
    </row>
    <row r="10" spans="1:7" ht="12.75" customHeight="1">
      <c r="A10" s="105"/>
      <c r="B10" s="105"/>
      <c r="C10" s="105"/>
      <c r="D10" s="105"/>
      <c r="E10" s="105"/>
      <c r="F10" s="105"/>
      <c r="G10" s="60" t="s">
        <v>171</v>
      </c>
    </row>
    <row r="11" spans="1:11" ht="25.5" customHeight="1">
      <c r="A11" s="107" t="s">
        <v>323</v>
      </c>
      <c r="B11" s="107" t="s">
        <v>324</v>
      </c>
      <c r="C11" s="107"/>
      <c r="D11" s="107"/>
      <c r="E11" s="107"/>
      <c r="F11" s="111" t="s">
        <v>671</v>
      </c>
      <c r="G11" s="111" t="s">
        <v>672</v>
      </c>
      <c r="K11" s="11" t="s">
        <v>499</v>
      </c>
    </row>
    <row r="12" spans="1:7" ht="75" customHeight="1">
      <c r="A12" s="107"/>
      <c r="B12" s="9" t="s">
        <v>327</v>
      </c>
      <c r="C12" s="18" t="s">
        <v>265</v>
      </c>
      <c r="D12" s="17" t="s">
        <v>326</v>
      </c>
      <c r="E12" s="18" t="s">
        <v>350</v>
      </c>
      <c r="F12" s="111"/>
      <c r="G12" s="111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10" ht="12.75">
      <c r="A14" s="61" t="s">
        <v>325</v>
      </c>
      <c r="B14" s="9"/>
      <c r="C14" s="4"/>
      <c r="D14" s="4"/>
      <c r="E14" s="4"/>
      <c r="F14" s="70">
        <f>F15+F105+F108+F223+F229+F368+F424+F483+F504+F515+F529+F532+F535+F546+F555+F565+F562+F584+F592+F599+F608+F614+F618+F621+F624+F629+F632+F647+F640</f>
        <v>3579500000</v>
      </c>
      <c r="G14" s="70">
        <f>G15+G105+G108+G223+G229+G368+G424+G483+G504+G515+G529+G532+G535+G546+G555+G565+G562+G584+G592+G599+G608+G614+G618+G621+G624+G629+G632+G647+G640</f>
        <v>3408145230.329999</v>
      </c>
      <c r="H14" s="62"/>
      <c r="I14" s="62"/>
      <c r="J14" s="62"/>
    </row>
    <row r="15" spans="1:10" ht="12.75">
      <c r="A15" s="7" t="s">
        <v>382</v>
      </c>
      <c r="B15" s="80" t="s">
        <v>210</v>
      </c>
      <c r="C15" s="68"/>
      <c r="D15" s="68"/>
      <c r="E15" s="68"/>
      <c r="F15" s="70">
        <f>F16+F21+F35+F43+F46+F84+F88</f>
        <v>221093970.37</v>
      </c>
      <c r="G15" s="70">
        <f>G16+G21+G35+G43+G46+G84+G88</f>
        <v>216170008.95</v>
      </c>
      <c r="H15" s="62"/>
      <c r="I15" s="62"/>
      <c r="J15" s="62"/>
    </row>
    <row r="16" spans="1:9" ht="22.5">
      <c r="A16" s="8" t="s">
        <v>273</v>
      </c>
      <c r="B16" s="80" t="s">
        <v>211</v>
      </c>
      <c r="C16" s="81"/>
      <c r="D16" s="81"/>
      <c r="E16" s="81"/>
      <c r="F16" s="70">
        <f>F17+F19</f>
        <v>79457180</v>
      </c>
      <c r="G16" s="70">
        <f>G17+G19</f>
        <v>79457180</v>
      </c>
      <c r="H16" s="62"/>
      <c r="I16" s="62"/>
    </row>
    <row r="17" spans="1:7" ht="22.5">
      <c r="A17" s="7" t="s">
        <v>383</v>
      </c>
      <c r="B17" s="3" t="s">
        <v>53</v>
      </c>
      <c r="C17" s="81"/>
      <c r="D17" s="81"/>
      <c r="E17" s="81"/>
      <c r="F17" s="70">
        <f>F18</f>
        <v>77068330</v>
      </c>
      <c r="G17" s="70">
        <f>G18</f>
        <v>77068330</v>
      </c>
    </row>
    <row r="18" spans="1:7" ht="22.5">
      <c r="A18" s="5" t="s">
        <v>359</v>
      </c>
      <c r="B18" s="3" t="s">
        <v>53</v>
      </c>
      <c r="C18" s="68" t="s">
        <v>357</v>
      </c>
      <c r="D18" s="68" t="s">
        <v>336</v>
      </c>
      <c r="E18" s="68" t="s">
        <v>328</v>
      </c>
      <c r="F18" s="69">
        <v>77068330</v>
      </c>
      <c r="G18" s="71">
        <v>77068330</v>
      </c>
    </row>
    <row r="19" spans="1:7" ht="22.5">
      <c r="A19" s="5" t="s">
        <v>384</v>
      </c>
      <c r="B19" s="3" t="s">
        <v>54</v>
      </c>
      <c r="C19" s="68"/>
      <c r="D19" s="68"/>
      <c r="E19" s="68"/>
      <c r="F19" s="70">
        <f>F20</f>
        <v>2388850</v>
      </c>
      <c r="G19" s="72">
        <f>G20</f>
        <v>2388850</v>
      </c>
    </row>
    <row r="20" spans="1:7" ht="22.5">
      <c r="A20" s="5" t="s">
        <v>359</v>
      </c>
      <c r="B20" s="3" t="s">
        <v>54</v>
      </c>
      <c r="C20" s="68" t="s">
        <v>357</v>
      </c>
      <c r="D20" s="68" t="s">
        <v>336</v>
      </c>
      <c r="E20" s="68" t="s">
        <v>328</v>
      </c>
      <c r="F20" s="69">
        <v>2388850</v>
      </c>
      <c r="G20" s="71">
        <v>2388850</v>
      </c>
    </row>
    <row r="21" spans="1:8" ht="12.75">
      <c r="A21" s="14" t="s">
        <v>212</v>
      </c>
      <c r="B21" s="80" t="s">
        <v>213</v>
      </c>
      <c r="C21" s="81"/>
      <c r="D21" s="81"/>
      <c r="E21" s="81"/>
      <c r="F21" s="70">
        <f>F22+F32</f>
        <v>33926529.75</v>
      </c>
      <c r="G21" s="70">
        <f>G22+G32</f>
        <v>31416606.620000005</v>
      </c>
      <c r="H21" s="62"/>
    </row>
    <row r="22" spans="1:7" ht="12.75">
      <c r="A22" s="5" t="s">
        <v>387</v>
      </c>
      <c r="B22" s="3" t="s">
        <v>55</v>
      </c>
      <c r="C22" s="3"/>
      <c r="D22" s="81"/>
      <c r="E22" s="81"/>
      <c r="F22" s="70">
        <f>SUM(F23:F31)</f>
        <v>31522564.75</v>
      </c>
      <c r="G22" s="70">
        <f>SUM(G23:G31)</f>
        <v>29012641.620000005</v>
      </c>
    </row>
    <row r="23" spans="1:7" ht="12.75">
      <c r="A23" s="6" t="s">
        <v>319</v>
      </c>
      <c r="B23" s="3" t="s">
        <v>55</v>
      </c>
      <c r="C23" s="3" t="s">
        <v>360</v>
      </c>
      <c r="D23" s="68" t="s">
        <v>336</v>
      </c>
      <c r="E23" s="68" t="s">
        <v>328</v>
      </c>
      <c r="F23" s="69">
        <v>21251110</v>
      </c>
      <c r="G23" s="71">
        <v>19589990.82</v>
      </c>
    </row>
    <row r="24" spans="1:7" ht="12.75">
      <c r="A24" s="6" t="s">
        <v>362</v>
      </c>
      <c r="B24" s="3" t="s">
        <v>55</v>
      </c>
      <c r="C24" s="3" t="s">
        <v>361</v>
      </c>
      <c r="D24" s="68" t="s">
        <v>336</v>
      </c>
      <c r="E24" s="68" t="s">
        <v>328</v>
      </c>
      <c r="F24" s="69">
        <v>690</v>
      </c>
      <c r="G24" s="71">
        <v>690</v>
      </c>
    </row>
    <row r="25" spans="1:7" ht="22.5">
      <c r="A25" s="6" t="s">
        <v>320</v>
      </c>
      <c r="B25" s="3" t="s">
        <v>55</v>
      </c>
      <c r="C25" s="3" t="s">
        <v>318</v>
      </c>
      <c r="D25" s="68" t="s">
        <v>336</v>
      </c>
      <c r="E25" s="68" t="s">
        <v>328</v>
      </c>
      <c r="F25" s="69">
        <v>6417890</v>
      </c>
      <c r="G25" s="71">
        <v>5785960.32</v>
      </c>
    </row>
    <row r="26" spans="1:7" ht="12.75">
      <c r="A26" s="7" t="s">
        <v>370</v>
      </c>
      <c r="B26" s="3" t="s">
        <v>55</v>
      </c>
      <c r="C26" s="3" t="s">
        <v>369</v>
      </c>
      <c r="D26" s="68" t="s">
        <v>336</v>
      </c>
      <c r="E26" s="68" t="s">
        <v>328</v>
      </c>
      <c r="F26" s="69">
        <v>1921477.4</v>
      </c>
      <c r="G26" s="71">
        <v>1791497.17</v>
      </c>
    </row>
    <row r="27" spans="1:7" ht="12.75">
      <c r="A27" s="7" t="s">
        <v>284</v>
      </c>
      <c r="B27" s="3" t="s">
        <v>55</v>
      </c>
      <c r="C27" s="3" t="s">
        <v>348</v>
      </c>
      <c r="D27" s="68" t="s">
        <v>336</v>
      </c>
      <c r="E27" s="68" t="s">
        <v>328</v>
      </c>
      <c r="F27" s="69">
        <v>1841611.81</v>
      </c>
      <c r="G27" s="71">
        <v>1757781.29</v>
      </c>
    </row>
    <row r="28" spans="1:7" ht="12.75">
      <c r="A28" s="31" t="s">
        <v>386</v>
      </c>
      <c r="B28" s="3" t="s">
        <v>55</v>
      </c>
      <c r="C28" s="3" t="s">
        <v>385</v>
      </c>
      <c r="D28" s="68" t="s">
        <v>336</v>
      </c>
      <c r="E28" s="68" t="s">
        <v>328</v>
      </c>
      <c r="F28" s="69">
        <v>60614.44</v>
      </c>
      <c r="G28" s="71">
        <v>57550.92</v>
      </c>
    </row>
    <row r="29" spans="1:7" ht="12.75">
      <c r="A29" s="7" t="s">
        <v>352</v>
      </c>
      <c r="B29" s="3" t="s">
        <v>55</v>
      </c>
      <c r="C29" s="3" t="s">
        <v>349</v>
      </c>
      <c r="D29" s="68" t="s">
        <v>336</v>
      </c>
      <c r="E29" s="68" t="s">
        <v>328</v>
      </c>
      <c r="F29" s="69">
        <v>23448.03</v>
      </c>
      <c r="G29" s="71">
        <v>23448.03</v>
      </c>
    </row>
    <row r="30" spans="1:7" ht="12.75">
      <c r="A30" s="5" t="s">
        <v>315</v>
      </c>
      <c r="B30" s="3" t="s">
        <v>55</v>
      </c>
      <c r="C30" s="3" t="s">
        <v>351</v>
      </c>
      <c r="D30" s="68" t="s">
        <v>336</v>
      </c>
      <c r="E30" s="68" t="s">
        <v>328</v>
      </c>
      <c r="F30" s="69">
        <v>4920</v>
      </c>
      <c r="G30" s="71">
        <v>4920</v>
      </c>
    </row>
    <row r="31" spans="1:7" ht="12.75">
      <c r="A31" s="5" t="s">
        <v>531</v>
      </c>
      <c r="B31" s="3" t="s">
        <v>55</v>
      </c>
      <c r="C31" s="3" t="s">
        <v>530</v>
      </c>
      <c r="D31" s="68" t="s">
        <v>336</v>
      </c>
      <c r="E31" s="68" t="s">
        <v>328</v>
      </c>
      <c r="F31" s="69">
        <v>803.07</v>
      </c>
      <c r="G31" s="71">
        <v>803.07</v>
      </c>
    </row>
    <row r="32" spans="1:7" ht="22.5">
      <c r="A32" s="7" t="s">
        <v>388</v>
      </c>
      <c r="B32" s="3" t="s">
        <v>56</v>
      </c>
      <c r="C32" s="3"/>
      <c r="D32" s="68"/>
      <c r="E32" s="68"/>
      <c r="F32" s="70">
        <f>F34+F33</f>
        <v>2403965</v>
      </c>
      <c r="G32" s="70">
        <f>G34+G33</f>
        <v>2403965</v>
      </c>
    </row>
    <row r="33" spans="1:7" ht="12.75">
      <c r="A33" s="7" t="s">
        <v>370</v>
      </c>
      <c r="B33" s="3" t="s">
        <v>56</v>
      </c>
      <c r="C33" s="3" t="s">
        <v>369</v>
      </c>
      <c r="D33" s="68" t="s">
        <v>336</v>
      </c>
      <c r="E33" s="68" t="s">
        <v>328</v>
      </c>
      <c r="F33" s="70">
        <v>20000</v>
      </c>
      <c r="G33" s="72">
        <v>20000</v>
      </c>
    </row>
    <row r="34" spans="1:7" ht="12.75">
      <c r="A34" s="7" t="s">
        <v>284</v>
      </c>
      <c r="B34" s="3" t="s">
        <v>56</v>
      </c>
      <c r="C34" s="3" t="s">
        <v>348</v>
      </c>
      <c r="D34" s="68" t="s">
        <v>336</v>
      </c>
      <c r="E34" s="68" t="s">
        <v>328</v>
      </c>
      <c r="F34" s="69">
        <v>2383965</v>
      </c>
      <c r="G34" s="71">
        <v>2383965</v>
      </c>
    </row>
    <row r="35" spans="1:7" ht="12.75">
      <c r="A35" s="14" t="s">
        <v>214</v>
      </c>
      <c r="B35" s="3" t="s">
        <v>215</v>
      </c>
      <c r="C35" s="68"/>
      <c r="D35" s="81"/>
      <c r="E35" s="81"/>
      <c r="F35" s="70">
        <f>F36</f>
        <v>1996838.24</v>
      </c>
      <c r="G35" s="72">
        <f>G36</f>
        <v>1509339.97</v>
      </c>
    </row>
    <row r="36" spans="1:7" ht="22.5">
      <c r="A36" s="7" t="s">
        <v>389</v>
      </c>
      <c r="B36" s="3" t="s">
        <v>57</v>
      </c>
      <c r="C36" s="68"/>
      <c r="D36" s="68"/>
      <c r="E36" s="68"/>
      <c r="F36" s="70">
        <f>SUM(F37:F42)</f>
        <v>1996838.24</v>
      </c>
      <c r="G36" s="70">
        <f>SUM(G37:G42)</f>
        <v>1509339.97</v>
      </c>
    </row>
    <row r="37" spans="1:7" ht="12.75">
      <c r="A37" s="6" t="s">
        <v>319</v>
      </c>
      <c r="B37" s="3" t="s">
        <v>57</v>
      </c>
      <c r="C37" s="3" t="s">
        <v>360</v>
      </c>
      <c r="D37" s="68" t="s">
        <v>336</v>
      </c>
      <c r="E37" s="68" t="s">
        <v>328</v>
      </c>
      <c r="F37" s="69">
        <v>1266210</v>
      </c>
      <c r="G37" s="71">
        <v>941536.09</v>
      </c>
    </row>
    <row r="38" spans="1:7" ht="12.75">
      <c r="A38" s="6" t="s">
        <v>362</v>
      </c>
      <c r="B38" s="3" t="s">
        <v>57</v>
      </c>
      <c r="C38" s="3" t="s">
        <v>361</v>
      </c>
      <c r="D38" s="68" t="s">
        <v>336</v>
      </c>
      <c r="E38" s="68" t="s">
        <v>328</v>
      </c>
      <c r="F38" s="69">
        <v>690</v>
      </c>
      <c r="G38" s="71">
        <v>690</v>
      </c>
    </row>
    <row r="39" spans="1:7" ht="22.5">
      <c r="A39" s="6" t="s">
        <v>320</v>
      </c>
      <c r="B39" s="3" t="s">
        <v>57</v>
      </c>
      <c r="C39" s="3" t="s">
        <v>318</v>
      </c>
      <c r="D39" s="68" t="s">
        <v>336</v>
      </c>
      <c r="E39" s="68" t="s">
        <v>328</v>
      </c>
      <c r="F39" s="69">
        <v>382450</v>
      </c>
      <c r="G39" s="71">
        <v>243025.61</v>
      </c>
    </row>
    <row r="40" spans="1:7" ht="12.75">
      <c r="A40" s="7" t="s">
        <v>370</v>
      </c>
      <c r="B40" s="3" t="s">
        <v>57</v>
      </c>
      <c r="C40" s="3" t="s">
        <v>369</v>
      </c>
      <c r="D40" s="68" t="s">
        <v>336</v>
      </c>
      <c r="E40" s="68" t="s">
        <v>328</v>
      </c>
      <c r="F40" s="69">
        <v>145018.24</v>
      </c>
      <c r="G40" s="71">
        <v>122507.11</v>
      </c>
    </row>
    <row r="41" spans="1:7" ht="12.75">
      <c r="A41" s="7" t="s">
        <v>284</v>
      </c>
      <c r="B41" s="3" t="s">
        <v>57</v>
      </c>
      <c r="C41" s="3" t="s">
        <v>348</v>
      </c>
      <c r="D41" s="68" t="s">
        <v>336</v>
      </c>
      <c r="E41" s="68" t="s">
        <v>328</v>
      </c>
      <c r="F41" s="69">
        <v>202468.97</v>
      </c>
      <c r="G41" s="71">
        <v>201580.13</v>
      </c>
    </row>
    <row r="42" spans="1:7" ht="12.75">
      <c r="A42" s="5" t="s">
        <v>531</v>
      </c>
      <c r="B42" s="3" t="s">
        <v>57</v>
      </c>
      <c r="C42" s="3" t="s">
        <v>530</v>
      </c>
      <c r="D42" s="68" t="s">
        <v>336</v>
      </c>
      <c r="E42" s="68" t="s">
        <v>328</v>
      </c>
      <c r="F42" s="69">
        <v>1.03</v>
      </c>
      <c r="G42" s="71">
        <v>1.03</v>
      </c>
    </row>
    <row r="43" spans="1:7" ht="22.5">
      <c r="A43" s="14" t="s">
        <v>259</v>
      </c>
      <c r="B43" s="80" t="s">
        <v>230</v>
      </c>
      <c r="C43" s="81"/>
      <c r="D43" s="81"/>
      <c r="E43" s="81"/>
      <c r="F43" s="70">
        <f>F44</f>
        <v>46449730</v>
      </c>
      <c r="G43" s="72">
        <f>G44</f>
        <v>46449730</v>
      </c>
    </row>
    <row r="44" spans="1:7" ht="22.5">
      <c r="A44" s="7" t="s">
        <v>390</v>
      </c>
      <c r="B44" s="3" t="s">
        <v>52</v>
      </c>
      <c r="C44" s="81"/>
      <c r="D44" s="81"/>
      <c r="E44" s="81"/>
      <c r="F44" s="70">
        <f>F45</f>
        <v>46449730</v>
      </c>
      <c r="G44" s="72">
        <f>G45</f>
        <v>46449730</v>
      </c>
    </row>
    <row r="45" spans="1:7" ht="22.5">
      <c r="A45" s="5" t="s">
        <v>359</v>
      </c>
      <c r="B45" s="3" t="s">
        <v>52</v>
      </c>
      <c r="C45" s="68" t="s">
        <v>357</v>
      </c>
      <c r="D45" s="68" t="s">
        <v>337</v>
      </c>
      <c r="E45" s="68" t="s">
        <v>331</v>
      </c>
      <c r="F45" s="69">
        <v>46449730</v>
      </c>
      <c r="G45" s="71">
        <v>46449730</v>
      </c>
    </row>
    <row r="46" spans="1:9" ht="22.5">
      <c r="A46" s="8" t="s">
        <v>231</v>
      </c>
      <c r="B46" s="80" t="s">
        <v>229</v>
      </c>
      <c r="C46" s="81"/>
      <c r="D46" s="81"/>
      <c r="E46" s="81"/>
      <c r="F46" s="70">
        <f>F47+F54+F51+F49+F74+F79+F57+F63+F65+F67+F69+F71+F59+F61</f>
        <v>33474355.299999993</v>
      </c>
      <c r="G46" s="70">
        <f>G47+G54+G51+G49+G74+G79+G57+G63+G65+G67+G69+G71+G59+G61</f>
        <v>31851433.609999996</v>
      </c>
      <c r="I46" s="63"/>
    </row>
    <row r="47" spans="1:7" ht="22.5">
      <c r="A47" s="2" t="s">
        <v>436</v>
      </c>
      <c r="B47" s="80" t="s">
        <v>435</v>
      </c>
      <c r="C47" s="81"/>
      <c r="D47" s="81"/>
      <c r="E47" s="81"/>
      <c r="F47" s="70">
        <f>F48</f>
        <v>2130000</v>
      </c>
      <c r="G47" s="72">
        <f>G48</f>
        <v>2129419.98</v>
      </c>
    </row>
    <row r="48" spans="1:7" ht="12.75">
      <c r="A48" s="10" t="s">
        <v>262</v>
      </c>
      <c r="B48" s="80" t="s">
        <v>435</v>
      </c>
      <c r="C48" s="68" t="s">
        <v>358</v>
      </c>
      <c r="D48" s="68" t="s">
        <v>337</v>
      </c>
      <c r="E48" s="68" t="s">
        <v>331</v>
      </c>
      <c r="F48" s="69">
        <v>2130000</v>
      </c>
      <c r="G48" s="72">
        <v>2129419.98</v>
      </c>
    </row>
    <row r="49" spans="1:7" ht="22.5">
      <c r="A49" s="2" t="s">
        <v>441</v>
      </c>
      <c r="B49" s="80" t="s">
        <v>440</v>
      </c>
      <c r="C49" s="68"/>
      <c r="D49" s="68"/>
      <c r="E49" s="68"/>
      <c r="F49" s="70">
        <f>F50</f>
        <v>9768658.86</v>
      </c>
      <c r="G49" s="72">
        <f>G50</f>
        <v>9609871.4</v>
      </c>
    </row>
    <row r="50" spans="1:7" ht="12.75">
      <c r="A50" s="10" t="s">
        <v>262</v>
      </c>
      <c r="B50" s="80" t="s">
        <v>440</v>
      </c>
      <c r="C50" s="68" t="s">
        <v>358</v>
      </c>
      <c r="D50" s="68" t="s">
        <v>336</v>
      </c>
      <c r="E50" s="68" t="s">
        <v>328</v>
      </c>
      <c r="F50" s="70">
        <v>9768658.86</v>
      </c>
      <c r="G50" s="70">
        <v>9609871.4</v>
      </c>
    </row>
    <row r="51" spans="1:7" ht="33.75">
      <c r="A51" s="2" t="s">
        <v>548</v>
      </c>
      <c r="B51" s="80" t="s">
        <v>439</v>
      </c>
      <c r="C51" s="81"/>
      <c r="D51" s="81"/>
      <c r="E51" s="81"/>
      <c r="F51" s="70">
        <f>F52+F53</f>
        <v>238630</v>
      </c>
      <c r="G51" s="72">
        <f>G52+G53</f>
        <v>231910</v>
      </c>
    </row>
    <row r="52" spans="1:7" ht="12.75">
      <c r="A52" s="7" t="s">
        <v>370</v>
      </c>
      <c r="B52" s="80" t="s">
        <v>439</v>
      </c>
      <c r="C52" s="68" t="s">
        <v>369</v>
      </c>
      <c r="D52" s="68" t="s">
        <v>336</v>
      </c>
      <c r="E52" s="68" t="s">
        <v>328</v>
      </c>
      <c r="F52" s="70">
        <v>76840</v>
      </c>
      <c r="G52" s="72">
        <v>70120</v>
      </c>
    </row>
    <row r="53" spans="1:7" ht="12.75">
      <c r="A53" s="7" t="s">
        <v>284</v>
      </c>
      <c r="B53" s="80" t="s">
        <v>439</v>
      </c>
      <c r="C53" s="68" t="s">
        <v>348</v>
      </c>
      <c r="D53" s="68" t="s">
        <v>336</v>
      </c>
      <c r="E53" s="68" t="s">
        <v>328</v>
      </c>
      <c r="F53" s="70">
        <v>161790</v>
      </c>
      <c r="G53" s="72">
        <v>161790</v>
      </c>
    </row>
    <row r="54" spans="1:7" ht="22.5">
      <c r="A54" s="2" t="s">
        <v>438</v>
      </c>
      <c r="B54" s="80" t="s">
        <v>437</v>
      </c>
      <c r="C54" s="68"/>
      <c r="D54" s="68"/>
      <c r="E54" s="68"/>
      <c r="F54" s="70">
        <f>F56+F55</f>
        <v>2252172.79</v>
      </c>
      <c r="G54" s="70">
        <f>G56+G55</f>
        <v>2252172.3899999997</v>
      </c>
    </row>
    <row r="55" spans="1:7" ht="12.75">
      <c r="A55" s="7" t="s">
        <v>370</v>
      </c>
      <c r="B55" s="80" t="s">
        <v>437</v>
      </c>
      <c r="C55" s="68" t="s">
        <v>369</v>
      </c>
      <c r="D55" s="68" t="s">
        <v>336</v>
      </c>
      <c r="E55" s="68" t="s">
        <v>328</v>
      </c>
      <c r="F55" s="70">
        <v>192030</v>
      </c>
      <c r="G55" s="72">
        <v>192030</v>
      </c>
    </row>
    <row r="56" spans="1:7" ht="12.75">
      <c r="A56" s="7" t="s">
        <v>284</v>
      </c>
      <c r="B56" s="80" t="s">
        <v>437</v>
      </c>
      <c r="C56" s="68" t="s">
        <v>348</v>
      </c>
      <c r="D56" s="68" t="s">
        <v>336</v>
      </c>
      <c r="E56" s="68" t="s">
        <v>328</v>
      </c>
      <c r="F56" s="69">
        <v>2060142.79</v>
      </c>
      <c r="G56" s="72">
        <v>2060142.39</v>
      </c>
    </row>
    <row r="57" spans="1:7" ht="33.75">
      <c r="A57" s="29" t="s">
        <v>578</v>
      </c>
      <c r="B57" s="82" t="s">
        <v>579</v>
      </c>
      <c r="C57" s="3"/>
      <c r="D57" s="3"/>
      <c r="E57" s="3"/>
      <c r="F57" s="73">
        <f>F58</f>
        <v>407792.33</v>
      </c>
      <c r="G57" s="73">
        <f>G58</f>
        <v>407792.33</v>
      </c>
    </row>
    <row r="58" spans="1:7" ht="12.75">
      <c r="A58" s="7" t="s">
        <v>284</v>
      </c>
      <c r="B58" s="82" t="s">
        <v>579</v>
      </c>
      <c r="C58" s="3" t="s">
        <v>348</v>
      </c>
      <c r="D58" s="3" t="s">
        <v>336</v>
      </c>
      <c r="E58" s="3" t="s">
        <v>328</v>
      </c>
      <c r="F58" s="73">
        <v>407792.33</v>
      </c>
      <c r="G58" s="69">
        <v>407792.33</v>
      </c>
    </row>
    <row r="59" spans="1:7" ht="27" customHeight="1">
      <c r="A59" s="7" t="s">
        <v>626</v>
      </c>
      <c r="B59" s="82" t="s">
        <v>624</v>
      </c>
      <c r="C59" s="3"/>
      <c r="D59" s="3"/>
      <c r="E59" s="3"/>
      <c r="F59" s="73">
        <f>F60</f>
        <v>171686.47</v>
      </c>
      <c r="G59" s="73">
        <f>G60</f>
        <v>171686.47</v>
      </c>
    </row>
    <row r="60" spans="1:7" ht="12.75">
      <c r="A60" s="10" t="s">
        <v>262</v>
      </c>
      <c r="B60" s="82" t="s">
        <v>624</v>
      </c>
      <c r="C60" s="3" t="s">
        <v>358</v>
      </c>
      <c r="D60" s="3" t="s">
        <v>336</v>
      </c>
      <c r="E60" s="3" t="s">
        <v>328</v>
      </c>
      <c r="F60" s="73">
        <v>171686.47</v>
      </c>
      <c r="G60" s="69">
        <v>171686.47</v>
      </c>
    </row>
    <row r="61" spans="1:7" ht="33.75">
      <c r="A61" s="7" t="s">
        <v>627</v>
      </c>
      <c r="B61" s="82" t="s">
        <v>625</v>
      </c>
      <c r="C61" s="3"/>
      <c r="D61" s="3"/>
      <c r="E61" s="3"/>
      <c r="F61" s="73">
        <f>F62</f>
        <v>388361.77</v>
      </c>
      <c r="G61" s="73">
        <f>G62</f>
        <v>388361.77</v>
      </c>
    </row>
    <row r="62" spans="1:7" ht="12.75">
      <c r="A62" s="7" t="s">
        <v>284</v>
      </c>
      <c r="B62" s="82" t="s">
        <v>625</v>
      </c>
      <c r="C62" s="3" t="s">
        <v>348</v>
      </c>
      <c r="D62" s="3" t="s">
        <v>336</v>
      </c>
      <c r="E62" s="3" t="s">
        <v>328</v>
      </c>
      <c r="F62" s="73">
        <v>388361.77</v>
      </c>
      <c r="G62" s="69">
        <v>388361.77</v>
      </c>
    </row>
    <row r="63" spans="1:7" ht="22.5">
      <c r="A63" s="29" t="s">
        <v>583</v>
      </c>
      <c r="B63" s="82" t="s">
        <v>582</v>
      </c>
      <c r="C63" s="3"/>
      <c r="D63" s="3"/>
      <c r="E63" s="3"/>
      <c r="F63" s="73">
        <f>F64</f>
        <v>1675765.38</v>
      </c>
      <c r="G63" s="73">
        <f>G64</f>
        <v>1675765.38</v>
      </c>
    </row>
    <row r="64" spans="1:7" ht="12.75">
      <c r="A64" s="7" t="s">
        <v>284</v>
      </c>
      <c r="B64" s="82" t="s">
        <v>582</v>
      </c>
      <c r="C64" s="3" t="s">
        <v>348</v>
      </c>
      <c r="D64" s="3" t="s">
        <v>336</v>
      </c>
      <c r="E64" s="3" t="s">
        <v>328</v>
      </c>
      <c r="F64" s="73">
        <v>1675765.38</v>
      </c>
      <c r="G64" s="69">
        <v>1675765.38</v>
      </c>
    </row>
    <row r="65" spans="1:7" ht="12.75">
      <c r="A65" s="28" t="s">
        <v>585</v>
      </c>
      <c r="B65" s="82" t="s">
        <v>584</v>
      </c>
      <c r="C65" s="3"/>
      <c r="D65" s="3"/>
      <c r="E65" s="3"/>
      <c r="F65" s="73">
        <f>F66</f>
        <v>2842735</v>
      </c>
      <c r="G65" s="73">
        <f>G66</f>
        <v>2842735</v>
      </c>
    </row>
    <row r="66" spans="1:7" ht="12.75">
      <c r="A66" s="29" t="s">
        <v>262</v>
      </c>
      <c r="B66" s="82" t="s">
        <v>584</v>
      </c>
      <c r="C66" s="3" t="s">
        <v>358</v>
      </c>
      <c r="D66" s="3" t="s">
        <v>336</v>
      </c>
      <c r="E66" s="3" t="s">
        <v>328</v>
      </c>
      <c r="F66" s="73">
        <v>2842735</v>
      </c>
      <c r="G66" s="69">
        <v>2842735</v>
      </c>
    </row>
    <row r="67" spans="1:7" ht="22.5">
      <c r="A67" s="29" t="s">
        <v>580</v>
      </c>
      <c r="B67" s="82" t="s">
        <v>581</v>
      </c>
      <c r="C67" s="3"/>
      <c r="D67" s="3"/>
      <c r="E67" s="3"/>
      <c r="F67" s="73">
        <f>F68</f>
        <v>1188000</v>
      </c>
      <c r="G67" s="73">
        <f>G68</f>
        <v>1188000</v>
      </c>
    </row>
    <row r="68" spans="1:7" ht="12.75">
      <c r="A68" s="7" t="s">
        <v>284</v>
      </c>
      <c r="B68" s="82" t="s">
        <v>581</v>
      </c>
      <c r="C68" s="3" t="s">
        <v>348</v>
      </c>
      <c r="D68" s="3" t="s">
        <v>336</v>
      </c>
      <c r="E68" s="3" t="s">
        <v>328</v>
      </c>
      <c r="F68" s="73">
        <v>1188000</v>
      </c>
      <c r="G68" s="69">
        <v>1188000</v>
      </c>
    </row>
    <row r="69" spans="1:7" ht="33.75">
      <c r="A69" s="28" t="s">
        <v>587</v>
      </c>
      <c r="B69" s="82" t="s">
        <v>586</v>
      </c>
      <c r="C69" s="3"/>
      <c r="D69" s="3"/>
      <c r="E69" s="3"/>
      <c r="F69" s="73">
        <f>F70</f>
        <v>4097209.23</v>
      </c>
      <c r="G69" s="73">
        <f>G70</f>
        <v>2640376.16</v>
      </c>
    </row>
    <row r="70" spans="1:7" ht="12.75">
      <c r="A70" s="29" t="s">
        <v>262</v>
      </c>
      <c r="B70" s="82" t="s">
        <v>586</v>
      </c>
      <c r="C70" s="3" t="s">
        <v>358</v>
      </c>
      <c r="D70" s="3" t="s">
        <v>336</v>
      </c>
      <c r="E70" s="3" t="s">
        <v>328</v>
      </c>
      <c r="F70" s="73">
        <v>4097209.23</v>
      </c>
      <c r="G70" s="69">
        <v>2640376.16</v>
      </c>
    </row>
    <row r="71" spans="1:7" ht="12.75">
      <c r="A71" s="7" t="s">
        <v>590</v>
      </c>
      <c r="B71" s="82" t="s">
        <v>588</v>
      </c>
      <c r="C71" s="3"/>
      <c r="D71" s="3"/>
      <c r="E71" s="3"/>
      <c r="F71" s="73">
        <f>F72</f>
        <v>16926.15</v>
      </c>
      <c r="G71" s="73">
        <f>G72</f>
        <v>16926.15</v>
      </c>
    </row>
    <row r="72" spans="1:7" ht="33.75">
      <c r="A72" s="7" t="s">
        <v>591</v>
      </c>
      <c r="B72" s="82" t="s">
        <v>589</v>
      </c>
      <c r="C72" s="3"/>
      <c r="D72" s="3"/>
      <c r="E72" s="3"/>
      <c r="F72" s="73">
        <f>F73</f>
        <v>16926.15</v>
      </c>
      <c r="G72" s="73">
        <f>G73</f>
        <v>16926.15</v>
      </c>
    </row>
    <row r="73" spans="1:7" ht="12.75">
      <c r="A73" s="7" t="s">
        <v>284</v>
      </c>
      <c r="B73" s="82" t="s">
        <v>589</v>
      </c>
      <c r="C73" s="3" t="s">
        <v>348</v>
      </c>
      <c r="D73" s="3" t="s">
        <v>336</v>
      </c>
      <c r="E73" s="3" t="s">
        <v>328</v>
      </c>
      <c r="F73" s="73">
        <v>16926.15</v>
      </c>
      <c r="G73" s="69">
        <v>16926.15</v>
      </c>
    </row>
    <row r="74" spans="1:7" ht="12.75">
      <c r="A74" s="8" t="s">
        <v>83</v>
      </c>
      <c r="B74" s="3" t="s">
        <v>58</v>
      </c>
      <c r="C74" s="81"/>
      <c r="D74" s="81"/>
      <c r="E74" s="81"/>
      <c r="F74" s="70">
        <f>F75+F77</f>
        <v>8094417.32</v>
      </c>
      <c r="G74" s="70">
        <f>G75+G77</f>
        <v>8094416.58</v>
      </c>
    </row>
    <row r="75" spans="1:7" ht="22.5">
      <c r="A75" s="10" t="s">
        <v>444</v>
      </c>
      <c r="B75" s="12" t="s">
        <v>443</v>
      </c>
      <c r="C75" s="3"/>
      <c r="D75" s="3"/>
      <c r="E75" s="3"/>
      <c r="F75" s="69">
        <f>F76</f>
        <v>2842950</v>
      </c>
      <c r="G75" s="69">
        <f>G76</f>
        <v>2842950</v>
      </c>
    </row>
    <row r="76" spans="1:7" ht="12.75">
      <c r="A76" s="10" t="s">
        <v>262</v>
      </c>
      <c r="B76" s="12" t="s">
        <v>443</v>
      </c>
      <c r="C76" s="3" t="s">
        <v>358</v>
      </c>
      <c r="D76" s="3" t="s">
        <v>337</v>
      </c>
      <c r="E76" s="3" t="s">
        <v>331</v>
      </c>
      <c r="F76" s="69">
        <f>258450+103382.46+2481117.54</f>
        <v>2842950</v>
      </c>
      <c r="G76" s="69">
        <v>2842950</v>
      </c>
    </row>
    <row r="77" spans="1:7" ht="12.75">
      <c r="A77" s="6" t="s">
        <v>59</v>
      </c>
      <c r="B77" s="82" t="s">
        <v>504</v>
      </c>
      <c r="C77" s="3"/>
      <c r="D77" s="3"/>
      <c r="E77" s="3"/>
      <c r="F77" s="69">
        <f>F78</f>
        <v>5251467.32</v>
      </c>
      <c r="G77" s="69">
        <f>G78</f>
        <v>5251466.58</v>
      </c>
    </row>
    <row r="78" spans="1:7" ht="12.75">
      <c r="A78" s="10" t="s">
        <v>262</v>
      </c>
      <c r="B78" s="82" t="s">
        <v>504</v>
      </c>
      <c r="C78" s="3" t="s">
        <v>358</v>
      </c>
      <c r="D78" s="3" t="s">
        <v>336</v>
      </c>
      <c r="E78" s="3" t="s">
        <v>328</v>
      </c>
      <c r="F78" s="69">
        <v>5251467.32</v>
      </c>
      <c r="G78" s="69">
        <v>5251466.58</v>
      </c>
    </row>
    <row r="79" spans="1:7" ht="12.75">
      <c r="A79" s="90" t="s">
        <v>550</v>
      </c>
      <c r="B79" s="80" t="s">
        <v>551</v>
      </c>
      <c r="C79" s="3"/>
      <c r="D79" s="3"/>
      <c r="E79" s="3"/>
      <c r="F79" s="69">
        <f>F80+F82</f>
        <v>202000</v>
      </c>
      <c r="G79" s="69">
        <f>G80+G82</f>
        <v>202000</v>
      </c>
    </row>
    <row r="80" spans="1:7" ht="12.75">
      <c r="A80" s="28" t="s">
        <v>446</v>
      </c>
      <c r="B80" s="80" t="s">
        <v>549</v>
      </c>
      <c r="C80" s="91"/>
      <c r="D80" s="91"/>
      <c r="E80" s="91"/>
      <c r="F80" s="69">
        <f>F81</f>
        <v>67000</v>
      </c>
      <c r="G80" s="69">
        <f>G81</f>
        <v>67000</v>
      </c>
    </row>
    <row r="81" spans="1:7" ht="12.75">
      <c r="A81" s="29" t="s">
        <v>262</v>
      </c>
      <c r="B81" s="80" t="s">
        <v>549</v>
      </c>
      <c r="C81" s="3" t="s">
        <v>358</v>
      </c>
      <c r="D81" s="3" t="s">
        <v>336</v>
      </c>
      <c r="E81" s="3" t="s">
        <v>328</v>
      </c>
      <c r="F81" s="69">
        <v>67000</v>
      </c>
      <c r="G81" s="69">
        <v>67000</v>
      </c>
    </row>
    <row r="82" spans="1:7" ht="12.75">
      <c r="A82" s="28" t="s">
        <v>445</v>
      </c>
      <c r="B82" s="80" t="s">
        <v>552</v>
      </c>
      <c r="C82" s="11"/>
      <c r="D82" s="3"/>
      <c r="E82" s="3"/>
      <c r="F82" s="69">
        <f>F83</f>
        <v>135000</v>
      </c>
      <c r="G82" s="69">
        <f>G83</f>
        <v>135000</v>
      </c>
    </row>
    <row r="83" spans="1:7" ht="12.75">
      <c r="A83" s="29" t="s">
        <v>262</v>
      </c>
      <c r="B83" s="80" t="s">
        <v>552</v>
      </c>
      <c r="C83" s="3" t="s">
        <v>358</v>
      </c>
      <c r="D83" s="3" t="s">
        <v>336</v>
      </c>
      <c r="E83" s="3" t="s">
        <v>328</v>
      </c>
      <c r="F83" s="69">
        <v>135000</v>
      </c>
      <c r="G83" s="69">
        <v>135000</v>
      </c>
    </row>
    <row r="84" spans="1:7" ht="12.75">
      <c r="A84" s="14" t="s">
        <v>502</v>
      </c>
      <c r="B84" s="80" t="s">
        <v>232</v>
      </c>
      <c r="C84" s="81"/>
      <c r="D84" s="81"/>
      <c r="E84" s="81"/>
      <c r="F84" s="70">
        <f>F85</f>
        <v>200000</v>
      </c>
      <c r="G84" s="70">
        <f>G85</f>
        <v>197800</v>
      </c>
    </row>
    <row r="85" spans="1:7" ht="22.5">
      <c r="A85" s="7" t="s">
        <v>503</v>
      </c>
      <c r="B85" s="3" t="s">
        <v>391</v>
      </c>
      <c r="C85" s="81"/>
      <c r="D85" s="81"/>
      <c r="E85" s="81"/>
      <c r="F85" s="70">
        <f>F86+F87</f>
        <v>200000</v>
      </c>
      <c r="G85" s="70">
        <f>G86+G87</f>
        <v>197800</v>
      </c>
    </row>
    <row r="86" spans="1:7" ht="12.75">
      <c r="A86" s="8" t="s">
        <v>264</v>
      </c>
      <c r="B86" s="3" t="s">
        <v>391</v>
      </c>
      <c r="C86" s="68" t="s">
        <v>358</v>
      </c>
      <c r="D86" s="68" t="s">
        <v>337</v>
      </c>
      <c r="E86" s="68" t="s">
        <v>331</v>
      </c>
      <c r="F86" s="69">
        <v>63900</v>
      </c>
      <c r="G86" s="69">
        <v>61700</v>
      </c>
    </row>
    <row r="87" spans="1:7" ht="12.75">
      <c r="A87" s="8" t="s">
        <v>264</v>
      </c>
      <c r="B87" s="3" t="s">
        <v>647</v>
      </c>
      <c r="C87" s="68" t="s">
        <v>358</v>
      </c>
      <c r="D87" s="68" t="s">
        <v>336</v>
      </c>
      <c r="E87" s="68" t="s">
        <v>328</v>
      </c>
      <c r="F87" s="69">
        <v>136100</v>
      </c>
      <c r="G87" s="69">
        <v>136100</v>
      </c>
    </row>
    <row r="88" spans="1:7" ht="12.75">
      <c r="A88" s="30" t="s">
        <v>286</v>
      </c>
      <c r="B88" s="80" t="s">
        <v>287</v>
      </c>
      <c r="C88" s="68"/>
      <c r="D88" s="68"/>
      <c r="E88" s="68"/>
      <c r="F88" s="70">
        <f>F89+F96</f>
        <v>25589337.08</v>
      </c>
      <c r="G88" s="70">
        <f>G89+G96</f>
        <v>25287918.75</v>
      </c>
    </row>
    <row r="89" spans="1:7" ht="12.75">
      <c r="A89" s="5" t="s">
        <v>288</v>
      </c>
      <c r="B89" s="3" t="s">
        <v>60</v>
      </c>
      <c r="C89" s="68"/>
      <c r="D89" s="68"/>
      <c r="E89" s="68"/>
      <c r="F89" s="70">
        <f>SUM(F90:F95)</f>
        <v>3878685.23</v>
      </c>
      <c r="G89" s="70">
        <f>SUM(G90:G95)</f>
        <v>3798592.94</v>
      </c>
    </row>
    <row r="90" spans="1:7" ht="12.75">
      <c r="A90" s="6" t="s">
        <v>271</v>
      </c>
      <c r="B90" s="3" t="s">
        <v>60</v>
      </c>
      <c r="C90" s="68" t="s">
        <v>345</v>
      </c>
      <c r="D90" s="68" t="s">
        <v>336</v>
      </c>
      <c r="E90" s="68" t="s">
        <v>332</v>
      </c>
      <c r="F90" s="69">
        <v>1814635.83</v>
      </c>
      <c r="G90" s="69">
        <v>1810247.93</v>
      </c>
    </row>
    <row r="91" spans="1:7" ht="22.5">
      <c r="A91" s="10" t="s">
        <v>346</v>
      </c>
      <c r="B91" s="3" t="s">
        <v>60</v>
      </c>
      <c r="C91" s="68" t="s">
        <v>347</v>
      </c>
      <c r="D91" s="68" t="s">
        <v>336</v>
      </c>
      <c r="E91" s="68" t="s">
        <v>332</v>
      </c>
      <c r="F91" s="69">
        <v>14000</v>
      </c>
      <c r="G91" s="69">
        <v>500</v>
      </c>
    </row>
    <row r="92" spans="1:7" ht="22.5">
      <c r="A92" s="6" t="s">
        <v>272</v>
      </c>
      <c r="B92" s="3" t="s">
        <v>60</v>
      </c>
      <c r="C92" s="68" t="s">
        <v>270</v>
      </c>
      <c r="D92" s="68" t="s">
        <v>336</v>
      </c>
      <c r="E92" s="68" t="s">
        <v>332</v>
      </c>
      <c r="F92" s="69">
        <v>494549.4</v>
      </c>
      <c r="G92" s="69">
        <v>494545.32</v>
      </c>
    </row>
    <row r="93" spans="1:7" ht="12.75">
      <c r="A93" s="7" t="s">
        <v>370</v>
      </c>
      <c r="B93" s="3" t="s">
        <v>60</v>
      </c>
      <c r="C93" s="68" t="s">
        <v>369</v>
      </c>
      <c r="D93" s="68" t="s">
        <v>336</v>
      </c>
      <c r="E93" s="68" t="s">
        <v>332</v>
      </c>
      <c r="F93" s="69">
        <v>67300</v>
      </c>
      <c r="G93" s="69">
        <v>53970</v>
      </c>
    </row>
    <row r="94" spans="1:7" ht="12.75">
      <c r="A94" s="7" t="s">
        <v>284</v>
      </c>
      <c r="B94" s="3" t="s">
        <v>60</v>
      </c>
      <c r="C94" s="68" t="s">
        <v>348</v>
      </c>
      <c r="D94" s="68" t="s">
        <v>336</v>
      </c>
      <c r="E94" s="68" t="s">
        <v>332</v>
      </c>
      <c r="F94" s="69">
        <v>1484352</v>
      </c>
      <c r="G94" s="69">
        <v>1435481.69</v>
      </c>
    </row>
    <row r="95" spans="1:7" ht="12.75">
      <c r="A95" s="5" t="s">
        <v>315</v>
      </c>
      <c r="B95" s="3" t="s">
        <v>60</v>
      </c>
      <c r="C95" s="68" t="s">
        <v>351</v>
      </c>
      <c r="D95" s="68" t="s">
        <v>336</v>
      </c>
      <c r="E95" s="68" t="s">
        <v>332</v>
      </c>
      <c r="F95" s="69">
        <v>3848</v>
      </c>
      <c r="G95" s="69">
        <v>3848</v>
      </c>
    </row>
    <row r="96" spans="1:7" ht="22.5">
      <c r="A96" s="5" t="s">
        <v>204</v>
      </c>
      <c r="B96" s="3" t="s">
        <v>61</v>
      </c>
      <c r="C96" s="68"/>
      <c r="D96" s="68"/>
      <c r="E96" s="68"/>
      <c r="F96" s="70">
        <f>SUM(F97:F104)</f>
        <v>21710651.849999998</v>
      </c>
      <c r="G96" s="70">
        <f>SUM(G97:G104)</f>
        <v>21489325.81</v>
      </c>
    </row>
    <row r="97" spans="1:7" ht="12.75">
      <c r="A97" s="6" t="s">
        <v>319</v>
      </c>
      <c r="B97" s="3" t="s">
        <v>61</v>
      </c>
      <c r="C97" s="3" t="s">
        <v>360</v>
      </c>
      <c r="D97" s="68" t="s">
        <v>336</v>
      </c>
      <c r="E97" s="68" t="s">
        <v>332</v>
      </c>
      <c r="F97" s="69">
        <v>15888107.5</v>
      </c>
      <c r="G97" s="69">
        <v>15844123.83</v>
      </c>
    </row>
    <row r="98" spans="1:7" ht="12.75">
      <c r="A98" s="6" t="s">
        <v>553</v>
      </c>
      <c r="B98" s="3" t="s">
        <v>61</v>
      </c>
      <c r="C98" s="3" t="s">
        <v>361</v>
      </c>
      <c r="D98" s="68" t="s">
        <v>336</v>
      </c>
      <c r="E98" s="68" t="s">
        <v>332</v>
      </c>
      <c r="F98" s="69">
        <v>690</v>
      </c>
      <c r="G98" s="69">
        <v>496.42</v>
      </c>
    </row>
    <row r="99" spans="1:7" ht="22.5">
      <c r="A99" s="6" t="s">
        <v>320</v>
      </c>
      <c r="B99" s="3" t="s">
        <v>61</v>
      </c>
      <c r="C99" s="3" t="s">
        <v>318</v>
      </c>
      <c r="D99" s="68" t="s">
        <v>336</v>
      </c>
      <c r="E99" s="68" t="s">
        <v>332</v>
      </c>
      <c r="F99" s="69">
        <v>4660172.54</v>
      </c>
      <c r="G99" s="69">
        <v>4648226.56</v>
      </c>
    </row>
    <row r="100" spans="1:7" ht="12.75">
      <c r="A100" s="7" t="s">
        <v>370</v>
      </c>
      <c r="B100" s="3" t="s">
        <v>61</v>
      </c>
      <c r="C100" s="3" t="s">
        <v>369</v>
      </c>
      <c r="D100" s="68" t="s">
        <v>336</v>
      </c>
      <c r="E100" s="68" t="s">
        <v>332</v>
      </c>
      <c r="F100" s="69">
        <v>934681.41</v>
      </c>
      <c r="G100" s="69">
        <v>840069.28</v>
      </c>
    </row>
    <row r="101" spans="1:7" ht="12.75">
      <c r="A101" s="7" t="s">
        <v>284</v>
      </c>
      <c r="B101" s="3" t="s">
        <v>61</v>
      </c>
      <c r="C101" s="83" t="s">
        <v>348</v>
      </c>
      <c r="D101" s="68" t="s">
        <v>336</v>
      </c>
      <c r="E101" s="68" t="s">
        <v>332</v>
      </c>
      <c r="F101" s="74">
        <v>225835.01</v>
      </c>
      <c r="G101" s="74">
        <v>156048.57</v>
      </c>
    </row>
    <row r="102" spans="1:7" ht="12.75">
      <c r="A102" s="7" t="s">
        <v>352</v>
      </c>
      <c r="B102" s="3" t="s">
        <v>61</v>
      </c>
      <c r="C102" s="83" t="s">
        <v>349</v>
      </c>
      <c r="D102" s="68" t="s">
        <v>336</v>
      </c>
      <c r="E102" s="68" t="s">
        <v>332</v>
      </c>
      <c r="F102" s="74">
        <v>804.24</v>
      </c>
      <c r="G102" s="74">
        <v>0</v>
      </c>
    </row>
    <row r="103" spans="1:7" ht="12.75">
      <c r="A103" s="5" t="s">
        <v>315</v>
      </c>
      <c r="B103" s="3" t="s">
        <v>61</v>
      </c>
      <c r="C103" s="83" t="s">
        <v>351</v>
      </c>
      <c r="D103" s="68" t="s">
        <v>336</v>
      </c>
      <c r="E103" s="68" t="s">
        <v>332</v>
      </c>
      <c r="F103" s="74">
        <v>180</v>
      </c>
      <c r="G103" s="74">
        <v>180</v>
      </c>
    </row>
    <row r="104" spans="1:7" ht="12.75">
      <c r="A104" s="6" t="s">
        <v>531</v>
      </c>
      <c r="B104" s="3" t="s">
        <v>61</v>
      </c>
      <c r="C104" s="83" t="s">
        <v>530</v>
      </c>
      <c r="D104" s="68" t="s">
        <v>336</v>
      </c>
      <c r="E104" s="68" t="s">
        <v>332</v>
      </c>
      <c r="F104" s="74">
        <v>181.15</v>
      </c>
      <c r="G104" s="74">
        <v>181.15</v>
      </c>
    </row>
    <row r="105" spans="1:7" ht="22.5">
      <c r="A105" s="33" t="s">
        <v>392</v>
      </c>
      <c r="B105" s="85" t="s">
        <v>155</v>
      </c>
      <c r="C105" s="84"/>
      <c r="D105" s="84"/>
      <c r="E105" s="84"/>
      <c r="F105" s="75">
        <f>F106</f>
        <v>7085820</v>
      </c>
      <c r="G105" s="75">
        <f>G106</f>
        <v>7085820</v>
      </c>
    </row>
    <row r="106" spans="1:7" ht="12.75">
      <c r="A106" s="33" t="s">
        <v>169</v>
      </c>
      <c r="B106" s="19" t="s">
        <v>156</v>
      </c>
      <c r="C106" s="84"/>
      <c r="D106" s="84"/>
      <c r="E106" s="84"/>
      <c r="F106" s="75">
        <f>F107</f>
        <v>7085820</v>
      </c>
      <c r="G106" s="75">
        <f>G107</f>
        <v>7085820</v>
      </c>
    </row>
    <row r="107" spans="1:7" ht="12.75">
      <c r="A107" s="34" t="s">
        <v>370</v>
      </c>
      <c r="B107" s="19" t="s">
        <v>156</v>
      </c>
      <c r="C107" s="84" t="s">
        <v>369</v>
      </c>
      <c r="D107" s="84" t="s">
        <v>332</v>
      </c>
      <c r="E107" s="84" t="s">
        <v>339</v>
      </c>
      <c r="F107" s="75">
        <v>7085820</v>
      </c>
      <c r="G107" s="76">
        <v>7085820</v>
      </c>
    </row>
    <row r="108" spans="1:8" ht="22.5">
      <c r="A108" s="14" t="s">
        <v>289</v>
      </c>
      <c r="B108" s="80" t="s">
        <v>216</v>
      </c>
      <c r="C108" s="81"/>
      <c r="D108" s="81"/>
      <c r="E108" s="81"/>
      <c r="F108" s="70">
        <f>F109+F182+F213</f>
        <v>385201275.03</v>
      </c>
      <c r="G108" s="70">
        <f>G109+G182+G213</f>
        <v>382016094.43</v>
      </c>
      <c r="H108" s="62"/>
    </row>
    <row r="109" spans="1:7" ht="22.5">
      <c r="A109" s="5" t="s">
        <v>295</v>
      </c>
      <c r="B109" s="3" t="s">
        <v>296</v>
      </c>
      <c r="C109" s="3"/>
      <c r="D109" s="3"/>
      <c r="E109" s="3"/>
      <c r="F109" s="70">
        <f>F111+F114+F117+F120+F123+F126+F129+F132+F135+F138+F142+F145+F148+F151+F159+F163+F166+F169+F172+F175+F177+F154+F179+F157</f>
        <v>328075894.28999996</v>
      </c>
      <c r="G109" s="70">
        <f>G111+G114+G117+G120+G123+G126+G129+G132+G135+G138+G142+G145+G148+G151+G159+G163+G166+G169+G172+G175+G177+G154+G179+G157</f>
        <v>324898714.01</v>
      </c>
    </row>
    <row r="110" spans="1:7" ht="12.75">
      <c r="A110" s="5" t="s">
        <v>623</v>
      </c>
      <c r="B110" s="12" t="s">
        <v>88</v>
      </c>
      <c r="C110" s="3"/>
      <c r="D110" s="3"/>
      <c r="E110" s="3"/>
      <c r="F110" s="70">
        <f>F111</f>
        <v>2532800</v>
      </c>
      <c r="G110" s="70">
        <f>G111</f>
        <v>2532800</v>
      </c>
    </row>
    <row r="111" spans="1:7" ht="22.5">
      <c r="A111" s="6" t="s">
        <v>243</v>
      </c>
      <c r="B111" s="12" t="s">
        <v>111</v>
      </c>
      <c r="C111" s="3"/>
      <c r="D111" s="3"/>
      <c r="E111" s="3"/>
      <c r="F111" s="69">
        <f>F112+F113</f>
        <v>2532800</v>
      </c>
      <c r="G111" s="69">
        <f>G112+G113</f>
        <v>2532800</v>
      </c>
    </row>
    <row r="112" spans="1:7" ht="12.75">
      <c r="A112" s="7" t="s">
        <v>284</v>
      </c>
      <c r="B112" s="12" t="s">
        <v>111</v>
      </c>
      <c r="C112" s="3" t="s">
        <v>348</v>
      </c>
      <c r="D112" s="3" t="s">
        <v>339</v>
      </c>
      <c r="E112" s="3" t="s">
        <v>331</v>
      </c>
      <c r="F112" s="77">
        <v>36792.12</v>
      </c>
      <c r="G112" s="77">
        <v>36792.12</v>
      </c>
    </row>
    <row r="113" spans="1:7" ht="12.75">
      <c r="A113" s="7" t="s">
        <v>364</v>
      </c>
      <c r="B113" s="12" t="s">
        <v>111</v>
      </c>
      <c r="C113" s="3" t="s">
        <v>367</v>
      </c>
      <c r="D113" s="3" t="s">
        <v>339</v>
      </c>
      <c r="E113" s="3" t="s">
        <v>331</v>
      </c>
      <c r="F113" s="77">
        <v>2496007.88</v>
      </c>
      <c r="G113" s="77">
        <v>2496007.88</v>
      </c>
    </row>
    <row r="114" spans="1:7" ht="33.75">
      <c r="A114" s="7" t="s">
        <v>363</v>
      </c>
      <c r="B114" s="3" t="s">
        <v>112</v>
      </c>
      <c r="C114" s="3"/>
      <c r="D114" s="3"/>
      <c r="E114" s="3"/>
      <c r="F114" s="69">
        <f>F115+F116</f>
        <v>7316962</v>
      </c>
      <c r="G114" s="69">
        <f>G115+G116</f>
        <v>7316960.25</v>
      </c>
    </row>
    <row r="115" spans="1:7" ht="12.75">
      <c r="A115" s="7" t="s">
        <v>284</v>
      </c>
      <c r="B115" s="3" t="s">
        <v>112</v>
      </c>
      <c r="C115" s="3" t="s">
        <v>348</v>
      </c>
      <c r="D115" s="3" t="s">
        <v>339</v>
      </c>
      <c r="E115" s="3" t="s">
        <v>331</v>
      </c>
      <c r="F115" s="69">
        <v>106488.25</v>
      </c>
      <c r="G115" s="69">
        <v>106488.25</v>
      </c>
    </row>
    <row r="116" spans="1:7" ht="12.75">
      <c r="A116" s="28" t="s">
        <v>576</v>
      </c>
      <c r="B116" s="3" t="s">
        <v>112</v>
      </c>
      <c r="C116" s="3" t="s">
        <v>577</v>
      </c>
      <c r="D116" s="3" t="s">
        <v>339</v>
      </c>
      <c r="E116" s="3" t="s">
        <v>331</v>
      </c>
      <c r="F116" s="69">
        <v>7210473.75</v>
      </c>
      <c r="G116" s="69">
        <v>7210472</v>
      </c>
    </row>
    <row r="117" spans="1:7" ht="12.75">
      <c r="A117" s="6" t="s">
        <v>486</v>
      </c>
      <c r="B117" s="12" t="s">
        <v>113</v>
      </c>
      <c r="C117" s="3"/>
      <c r="D117" s="3"/>
      <c r="E117" s="3"/>
      <c r="F117" s="69">
        <f>F118+F119</f>
        <v>31802800</v>
      </c>
      <c r="G117" s="69">
        <f>G118+G119</f>
        <v>31700712.74</v>
      </c>
    </row>
    <row r="118" spans="1:7" ht="12.75">
      <c r="A118" s="7" t="s">
        <v>284</v>
      </c>
      <c r="B118" s="12" t="s">
        <v>113</v>
      </c>
      <c r="C118" s="12" t="s">
        <v>348</v>
      </c>
      <c r="D118" s="3" t="s">
        <v>339</v>
      </c>
      <c r="E118" s="3" t="s">
        <v>331</v>
      </c>
      <c r="F118" s="77">
        <v>487650.98</v>
      </c>
      <c r="G118" s="77">
        <v>470621.88</v>
      </c>
    </row>
    <row r="119" spans="1:7" ht="12.75">
      <c r="A119" s="7" t="s">
        <v>364</v>
      </c>
      <c r="B119" s="12" t="s">
        <v>113</v>
      </c>
      <c r="C119" s="12" t="s">
        <v>367</v>
      </c>
      <c r="D119" s="3" t="s">
        <v>339</v>
      </c>
      <c r="E119" s="3" t="s">
        <v>331</v>
      </c>
      <c r="F119" s="77">
        <v>31315149.02</v>
      </c>
      <c r="G119" s="77">
        <v>31230090.86</v>
      </c>
    </row>
    <row r="120" spans="1:7" ht="33.75">
      <c r="A120" s="6" t="s">
        <v>487</v>
      </c>
      <c r="B120" s="12" t="s">
        <v>114</v>
      </c>
      <c r="C120" s="3"/>
      <c r="D120" s="3"/>
      <c r="E120" s="3"/>
      <c r="F120" s="69">
        <f>F121+F122</f>
        <v>12780900</v>
      </c>
      <c r="G120" s="69">
        <f>G121+G122</f>
        <v>12553253.21</v>
      </c>
    </row>
    <row r="121" spans="1:7" ht="12.75">
      <c r="A121" s="7" t="s">
        <v>284</v>
      </c>
      <c r="B121" s="12" t="s">
        <v>114</v>
      </c>
      <c r="C121" s="3" t="s">
        <v>348</v>
      </c>
      <c r="D121" s="3" t="s">
        <v>339</v>
      </c>
      <c r="E121" s="3" t="s">
        <v>331</v>
      </c>
      <c r="F121" s="77">
        <v>186255.82</v>
      </c>
      <c r="G121" s="77">
        <v>186168.4</v>
      </c>
    </row>
    <row r="122" spans="1:7" ht="12.75">
      <c r="A122" s="7" t="s">
        <v>364</v>
      </c>
      <c r="B122" s="12" t="s">
        <v>114</v>
      </c>
      <c r="C122" s="3" t="s">
        <v>367</v>
      </c>
      <c r="D122" s="3" t="s">
        <v>339</v>
      </c>
      <c r="E122" s="3" t="s">
        <v>331</v>
      </c>
      <c r="F122" s="77">
        <v>12594644.18</v>
      </c>
      <c r="G122" s="77">
        <v>12367084.81</v>
      </c>
    </row>
    <row r="123" spans="1:7" ht="22.5">
      <c r="A123" s="26" t="s">
        <v>488</v>
      </c>
      <c r="B123" s="12" t="s">
        <v>115</v>
      </c>
      <c r="C123" s="3"/>
      <c r="D123" s="3"/>
      <c r="E123" s="3"/>
      <c r="F123" s="69">
        <f>F124+F125</f>
        <v>31908500</v>
      </c>
      <c r="G123" s="69">
        <f>G124+G125</f>
        <v>31908500</v>
      </c>
    </row>
    <row r="124" spans="1:7" ht="12.75">
      <c r="A124" s="7" t="s">
        <v>284</v>
      </c>
      <c r="B124" s="12" t="s">
        <v>115</v>
      </c>
      <c r="C124" s="3" t="s">
        <v>348</v>
      </c>
      <c r="D124" s="3" t="s">
        <v>339</v>
      </c>
      <c r="E124" s="3" t="s">
        <v>331</v>
      </c>
      <c r="F124" s="77">
        <v>514013.59</v>
      </c>
      <c r="G124" s="77">
        <v>514013.59</v>
      </c>
    </row>
    <row r="125" spans="1:7" ht="12.75">
      <c r="A125" s="7" t="s">
        <v>364</v>
      </c>
      <c r="B125" s="12" t="s">
        <v>115</v>
      </c>
      <c r="C125" s="3" t="s">
        <v>367</v>
      </c>
      <c r="D125" s="3" t="s">
        <v>339</v>
      </c>
      <c r="E125" s="3" t="s">
        <v>331</v>
      </c>
      <c r="F125" s="77">
        <v>31394486.41</v>
      </c>
      <c r="G125" s="77">
        <v>31394486.41</v>
      </c>
    </row>
    <row r="126" spans="1:7" ht="22.5">
      <c r="A126" s="6" t="s">
        <v>380</v>
      </c>
      <c r="B126" s="12" t="s">
        <v>116</v>
      </c>
      <c r="C126" s="3"/>
      <c r="D126" s="3"/>
      <c r="E126" s="3"/>
      <c r="F126" s="69">
        <f>F127+F128</f>
        <v>3033400</v>
      </c>
      <c r="G126" s="69">
        <f>G127+G128</f>
        <v>2991425.5799999996</v>
      </c>
    </row>
    <row r="127" spans="1:7" ht="12.75">
      <c r="A127" s="7" t="s">
        <v>284</v>
      </c>
      <c r="B127" s="12" t="s">
        <v>116</v>
      </c>
      <c r="C127" s="3" t="s">
        <v>348</v>
      </c>
      <c r="D127" s="3" t="s">
        <v>339</v>
      </c>
      <c r="E127" s="3" t="s">
        <v>331</v>
      </c>
      <c r="F127" s="77">
        <v>52000</v>
      </c>
      <c r="G127" s="77">
        <v>47159.32</v>
      </c>
    </row>
    <row r="128" spans="1:7" ht="12.75">
      <c r="A128" s="7" t="s">
        <v>364</v>
      </c>
      <c r="B128" s="12" t="s">
        <v>116</v>
      </c>
      <c r="C128" s="3" t="s">
        <v>367</v>
      </c>
      <c r="D128" s="3" t="s">
        <v>339</v>
      </c>
      <c r="E128" s="3" t="s">
        <v>331</v>
      </c>
      <c r="F128" s="77">
        <v>2981400</v>
      </c>
      <c r="G128" s="77">
        <v>2944266.26</v>
      </c>
    </row>
    <row r="129" spans="1:7" ht="22.5">
      <c r="A129" s="6" t="s">
        <v>256</v>
      </c>
      <c r="B129" s="12" t="s">
        <v>117</v>
      </c>
      <c r="C129" s="3"/>
      <c r="D129" s="3"/>
      <c r="E129" s="3"/>
      <c r="F129" s="69">
        <f>F130+F131</f>
        <v>27209300</v>
      </c>
      <c r="G129" s="69">
        <f>G130+G131</f>
        <v>27209300</v>
      </c>
    </row>
    <row r="130" spans="1:7" ht="12.75">
      <c r="A130" s="7" t="s">
        <v>284</v>
      </c>
      <c r="B130" s="12" t="s">
        <v>117</v>
      </c>
      <c r="C130" s="3" t="s">
        <v>348</v>
      </c>
      <c r="D130" s="3" t="s">
        <v>339</v>
      </c>
      <c r="E130" s="3" t="s">
        <v>331</v>
      </c>
      <c r="F130" s="77">
        <v>444651.35</v>
      </c>
      <c r="G130" s="77">
        <v>444651.35</v>
      </c>
    </row>
    <row r="131" spans="1:7" ht="12.75">
      <c r="A131" s="7" t="s">
        <v>364</v>
      </c>
      <c r="B131" s="12" t="s">
        <v>117</v>
      </c>
      <c r="C131" s="3" t="s">
        <v>367</v>
      </c>
      <c r="D131" s="3" t="s">
        <v>339</v>
      </c>
      <c r="E131" s="3" t="s">
        <v>331</v>
      </c>
      <c r="F131" s="77">
        <v>26764648.65</v>
      </c>
      <c r="G131" s="77">
        <v>26764648.65</v>
      </c>
    </row>
    <row r="132" spans="1:7" ht="33.75">
      <c r="A132" s="6" t="s">
        <v>133</v>
      </c>
      <c r="B132" s="12" t="s">
        <v>118</v>
      </c>
      <c r="C132" s="3"/>
      <c r="D132" s="3"/>
      <c r="E132" s="3"/>
      <c r="F132" s="69">
        <f>F133+F134</f>
        <v>74900</v>
      </c>
      <c r="G132" s="69">
        <f>G133+G134</f>
        <v>72014.8</v>
      </c>
    </row>
    <row r="133" spans="1:7" ht="12.75">
      <c r="A133" s="7" t="s">
        <v>284</v>
      </c>
      <c r="B133" s="12" t="s">
        <v>118</v>
      </c>
      <c r="C133" s="3" t="s">
        <v>348</v>
      </c>
      <c r="D133" s="3" t="s">
        <v>339</v>
      </c>
      <c r="E133" s="3" t="s">
        <v>331</v>
      </c>
      <c r="F133" s="77">
        <v>1493.9</v>
      </c>
      <c r="G133" s="77">
        <v>1112.59</v>
      </c>
    </row>
    <row r="134" spans="1:7" ht="12.75">
      <c r="A134" s="7" t="s">
        <v>364</v>
      </c>
      <c r="B134" s="12" t="s">
        <v>118</v>
      </c>
      <c r="C134" s="3" t="s">
        <v>197</v>
      </c>
      <c r="D134" s="3" t="s">
        <v>339</v>
      </c>
      <c r="E134" s="3" t="s">
        <v>331</v>
      </c>
      <c r="F134" s="77">
        <v>73406.1</v>
      </c>
      <c r="G134" s="77">
        <v>70902.21</v>
      </c>
    </row>
    <row r="135" spans="1:7" ht="33.75">
      <c r="A135" s="6" t="s">
        <v>134</v>
      </c>
      <c r="B135" s="12" t="s">
        <v>119</v>
      </c>
      <c r="C135" s="3"/>
      <c r="D135" s="3"/>
      <c r="E135" s="3"/>
      <c r="F135" s="69">
        <f>F136+F137</f>
        <v>6900</v>
      </c>
      <c r="G135" s="69">
        <f>G136+G137</f>
        <v>6820.8</v>
      </c>
    </row>
    <row r="136" spans="1:7" ht="12.75">
      <c r="A136" s="7" t="s">
        <v>284</v>
      </c>
      <c r="B136" s="12" t="s">
        <v>119</v>
      </c>
      <c r="C136" s="3" t="s">
        <v>348</v>
      </c>
      <c r="D136" s="3" t="s">
        <v>339</v>
      </c>
      <c r="E136" s="3" t="s">
        <v>331</v>
      </c>
      <c r="F136" s="77">
        <v>100.8</v>
      </c>
      <c r="G136" s="77">
        <v>100.8</v>
      </c>
    </row>
    <row r="137" spans="1:7" ht="12.75">
      <c r="A137" s="7" t="s">
        <v>364</v>
      </c>
      <c r="B137" s="12" t="s">
        <v>119</v>
      </c>
      <c r="C137" s="3" t="s">
        <v>367</v>
      </c>
      <c r="D137" s="3" t="s">
        <v>339</v>
      </c>
      <c r="E137" s="3" t="s">
        <v>331</v>
      </c>
      <c r="F137" s="77">
        <v>6799.2</v>
      </c>
      <c r="G137" s="77">
        <v>6720</v>
      </c>
    </row>
    <row r="138" spans="1:7" ht="33.75">
      <c r="A138" s="6" t="s">
        <v>233</v>
      </c>
      <c r="B138" s="12" t="s">
        <v>120</v>
      </c>
      <c r="C138" s="3"/>
      <c r="D138" s="3"/>
      <c r="E138" s="3"/>
      <c r="F138" s="69">
        <f>F140+F141+F139</f>
        <v>1817300</v>
      </c>
      <c r="G138" s="69">
        <f>G140+G141+G139</f>
        <v>1814209.15</v>
      </c>
    </row>
    <row r="139" spans="1:7" ht="12.75">
      <c r="A139" s="7" t="s">
        <v>370</v>
      </c>
      <c r="B139" s="12" t="s">
        <v>120</v>
      </c>
      <c r="C139" s="3" t="s">
        <v>369</v>
      </c>
      <c r="D139" s="3" t="s">
        <v>339</v>
      </c>
      <c r="E139" s="3" t="s">
        <v>331</v>
      </c>
      <c r="F139" s="69">
        <v>12831</v>
      </c>
      <c r="G139" s="69">
        <v>12831</v>
      </c>
    </row>
    <row r="140" spans="1:7" ht="12.75">
      <c r="A140" s="7" t="s">
        <v>284</v>
      </c>
      <c r="B140" s="12" t="s">
        <v>120</v>
      </c>
      <c r="C140" s="3" t="s">
        <v>348</v>
      </c>
      <c r="D140" s="3" t="s">
        <v>339</v>
      </c>
      <c r="E140" s="3" t="s">
        <v>331</v>
      </c>
      <c r="F140" s="77">
        <v>38102.26</v>
      </c>
      <c r="G140" s="77">
        <v>35011.41</v>
      </c>
    </row>
    <row r="141" spans="1:7" ht="12.75">
      <c r="A141" s="7" t="s">
        <v>364</v>
      </c>
      <c r="B141" s="12" t="s">
        <v>120</v>
      </c>
      <c r="C141" s="3" t="s">
        <v>367</v>
      </c>
      <c r="D141" s="3" t="s">
        <v>339</v>
      </c>
      <c r="E141" s="3" t="s">
        <v>331</v>
      </c>
      <c r="F141" s="77">
        <v>1766366.74</v>
      </c>
      <c r="G141" s="77">
        <v>1766366.74</v>
      </c>
    </row>
    <row r="142" spans="1:7" ht="12.75">
      <c r="A142" s="6" t="s">
        <v>365</v>
      </c>
      <c r="B142" s="12" t="s">
        <v>121</v>
      </c>
      <c r="C142" s="3"/>
      <c r="D142" s="3"/>
      <c r="E142" s="3"/>
      <c r="F142" s="69">
        <f>F143+F144</f>
        <v>31894300</v>
      </c>
      <c r="G142" s="69">
        <f>G143+G144</f>
        <v>29916531.520000003</v>
      </c>
    </row>
    <row r="143" spans="1:7" ht="12.75">
      <c r="A143" s="7" t="s">
        <v>284</v>
      </c>
      <c r="B143" s="12" t="s">
        <v>121</v>
      </c>
      <c r="C143" s="3" t="s">
        <v>348</v>
      </c>
      <c r="D143" s="3" t="s">
        <v>339</v>
      </c>
      <c r="E143" s="3" t="s">
        <v>331</v>
      </c>
      <c r="F143" s="77">
        <v>484477.26</v>
      </c>
      <c r="G143" s="77">
        <v>484477.26</v>
      </c>
    </row>
    <row r="144" spans="1:7" ht="22.5">
      <c r="A144" s="7" t="s">
        <v>260</v>
      </c>
      <c r="B144" s="12" t="s">
        <v>121</v>
      </c>
      <c r="C144" s="3" t="s">
        <v>197</v>
      </c>
      <c r="D144" s="3" t="s">
        <v>339</v>
      </c>
      <c r="E144" s="3" t="s">
        <v>331</v>
      </c>
      <c r="F144" s="77">
        <v>31409822.74</v>
      </c>
      <c r="G144" s="77">
        <v>29432054.26</v>
      </c>
    </row>
    <row r="145" spans="1:7" ht="22.5">
      <c r="A145" s="6" t="s">
        <v>373</v>
      </c>
      <c r="B145" s="12" t="s">
        <v>122</v>
      </c>
      <c r="C145" s="3"/>
      <c r="D145" s="3"/>
      <c r="E145" s="3"/>
      <c r="F145" s="69">
        <f>F146+F147</f>
        <v>61732800</v>
      </c>
      <c r="G145" s="69">
        <f>G146+G147</f>
        <v>61732800</v>
      </c>
    </row>
    <row r="146" spans="1:7" ht="12.75">
      <c r="A146" s="7" t="s">
        <v>284</v>
      </c>
      <c r="B146" s="12" t="s">
        <v>122</v>
      </c>
      <c r="C146" s="3" t="s">
        <v>348</v>
      </c>
      <c r="D146" s="3" t="s">
        <v>339</v>
      </c>
      <c r="E146" s="3" t="s">
        <v>331</v>
      </c>
      <c r="F146" s="77">
        <v>330951.01</v>
      </c>
      <c r="G146" s="77">
        <v>330951.01</v>
      </c>
    </row>
    <row r="147" spans="1:7" ht="22.5">
      <c r="A147" s="8" t="s">
        <v>260</v>
      </c>
      <c r="B147" s="12" t="s">
        <v>122</v>
      </c>
      <c r="C147" s="3" t="s">
        <v>197</v>
      </c>
      <c r="D147" s="3" t="s">
        <v>339</v>
      </c>
      <c r="E147" s="3" t="s">
        <v>331</v>
      </c>
      <c r="F147" s="77">
        <v>61401848.99</v>
      </c>
      <c r="G147" s="77">
        <v>61401848.99</v>
      </c>
    </row>
    <row r="148" spans="1:7" ht="33.75">
      <c r="A148" s="6" t="s">
        <v>489</v>
      </c>
      <c r="B148" s="12" t="s">
        <v>123</v>
      </c>
      <c r="C148" s="3"/>
      <c r="D148" s="3"/>
      <c r="E148" s="3"/>
      <c r="F148" s="69">
        <f>F149+F150</f>
        <v>884300</v>
      </c>
      <c r="G148" s="69">
        <f>G149+G150</f>
        <v>832638.8</v>
      </c>
    </row>
    <row r="149" spans="1:7" ht="12.75">
      <c r="A149" s="7" t="s">
        <v>284</v>
      </c>
      <c r="B149" s="12" t="s">
        <v>123</v>
      </c>
      <c r="C149" s="3" t="s">
        <v>348</v>
      </c>
      <c r="D149" s="3" t="s">
        <v>339</v>
      </c>
      <c r="E149" s="3" t="s">
        <v>331</v>
      </c>
      <c r="F149" s="77">
        <v>15113.07</v>
      </c>
      <c r="G149" s="77">
        <v>13451.87</v>
      </c>
    </row>
    <row r="150" spans="1:7" ht="12.75">
      <c r="A150" s="7" t="s">
        <v>364</v>
      </c>
      <c r="B150" s="12" t="s">
        <v>123</v>
      </c>
      <c r="C150" s="3" t="s">
        <v>367</v>
      </c>
      <c r="D150" s="3" t="s">
        <v>339</v>
      </c>
      <c r="E150" s="3" t="s">
        <v>331</v>
      </c>
      <c r="F150" s="77">
        <v>869186.93</v>
      </c>
      <c r="G150" s="77">
        <v>819186.93</v>
      </c>
    </row>
    <row r="151" spans="1:7" ht="45">
      <c r="A151" s="27" t="s">
        <v>490</v>
      </c>
      <c r="B151" s="12" t="s">
        <v>124</v>
      </c>
      <c r="C151" s="3"/>
      <c r="D151" s="3"/>
      <c r="E151" s="3"/>
      <c r="F151" s="73">
        <f>F153+F152</f>
        <v>2097800</v>
      </c>
      <c r="G151" s="73">
        <f>G153+G152</f>
        <v>2083239</v>
      </c>
    </row>
    <row r="152" spans="1:7" ht="12.75">
      <c r="A152" s="7" t="s">
        <v>284</v>
      </c>
      <c r="B152" s="12" t="s">
        <v>124</v>
      </c>
      <c r="C152" s="3" t="s">
        <v>348</v>
      </c>
      <c r="D152" s="3" t="s">
        <v>339</v>
      </c>
      <c r="E152" s="3" t="s">
        <v>331</v>
      </c>
      <c r="F152" s="77">
        <v>30832</v>
      </c>
      <c r="G152" s="77">
        <v>26646.18</v>
      </c>
    </row>
    <row r="153" spans="1:7" ht="12.75">
      <c r="A153" s="7" t="s">
        <v>364</v>
      </c>
      <c r="B153" s="12" t="s">
        <v>124</v>
      </c>
      <c r="C153" s="3" t="s">
        <v>367</v>
      </c>
      <c r="D153" s="3" t="s">
        <v>339</v>
      </c>
      <c r="E153" s="3" t="s">
        <v>331</v>
      </c>
      <c r="F153" s="77">
        <v>2066968</v>
      </c>
      <c r="G153" s="77">
        <v>2056592.82</v>
      </c>
    </row>
    <row r="154" spans="1:7" ht="22.5">
      <c r="A154" s="7" t="s">
        <v>491</v>
      </c>
      <c r="B154" s="12" t="s">
        <v>447</v>
      </c>
      <c r="C154" s="3"/>
      <c r="D154" s="3"/>
      <c r="E154" s="3"/>
      <c r="F154" s="106">
        <f>SUM(F155:F156)</f>
        <v>96200</v>
      </c>
      <c r="G154" s="106">
        <f>SUM(G155:G156)</f>
        <v>96171.63</v>
      </c>
    </row>
    <row r="155" spans="1:7" ht="12.75">
      <c r="A155" s="7" t="s">
        <v>284</v>
      </c>
      <c r="B155" s="12" t="s">
        <v>447</v>
      </c>
      <c r="C155" s="3" t="s">
        <v>348</v>
      </c>
      <c r="D155" s="3" t="s">
        <v>339</v>
      </c>
      <c r="E155" s="3" t="s">
        <v>334</v>
      </c>
      <c r="F155" s="73">
        <v>9620</v>
      </c>
      <c r="G155" s="73">
        <v>9591.63</v>
      </c>
    </row>
    <row r="156" spans="1:7" ht="12.75">
      <c r="A156" s="39" t="s">
        <v>262</v>
      </c>
      <c r="B156" s="12" t="s">
        <v>447</v>
      </c>
      <c r="C156" s="3" t="s">
        <v>358</v>
      </c>
      <c r="D156" s="3" t="s">
        <v>339</v>
      </c>
      <c r="E156" s="3" t="s">
        <v>334</v>
      </c>
      <c r="F156" s="73">
        <v>86580</v>
      </c>
      <c r="G156" s="73">
        <v>86580</v>
      </c>
    </row>
    <row r="157" spans="1:7" ht="37.5" customHeight="1">
      <c r="A157" s="39" t="s">
        <v>663</v>
      </c>
      <c r="B157" s="12" t="s">
        <v>674</v>
      </c>
      <c r="C157" s="3"/>
      <c r="D157" s="3"/>
      <c r="E157" s="3"/>
      <c r="F157" s="73">
        <f>F158</f>
        <v>7200</v>
      </c>
      <c r="G157" s="73">
        <f>G158</f>
        <v>1782.86</v>
      </c>
    </row>
    <row r="158" spans="1:7" ht="12.75">
      <c r="A158" s="7" t="s">
        <v>284</v>
      </c>
      <c r="B158" s="12" t="s">
        <v>674</v>
      </c>
      <c r="C158" s="3" t="s">
        <v>348</v>
      </c>
      <c r="D158" s="3" t="s">
        <v>339</v>
      </c>
      <c r="E158" s="3" t="s">
        <v>334</v>
      </c>
      <c r="F158" s="73">
        <v>7200</v>
      </c>
      <c r="G158" s="73">
        <v>1782.86</v>
      </c>
    </row>
    <row r="159" spans="1:7" ht="22.5">
      <c r="A159" s="6" t="s">
        <v>206</v>
      </c>
      <c r="B159" s="3" t="s">
        <v>125</v>
      </c>
      <c r="C159" s="3"/>
      <c r="D159" s="3"/>
      <c r="E159" s="3"/>
      <c r="F159" s="73">
        <f>F161+F162+F160</f>
        <v>6866127.29</v>
      </c>
      <c r="G159" s="73">
        <f>G161+G162+G160</f>
        <v>6824887.3</v>
      </c>
    </row>
    <row r="160" spans="1:7" ht="12.75">
      <c r="A160" s="7" t="s">
        <v>370</v>
      </c>
      <c r="B160" s="3" t="s">
        <v>125</v>
      </c>
      <c r="C160" s="3" t="s">
        <v>369</v>
      </c>
      <c r="D160" s="3" t="s">
        <v>339</v>
      </c>
      <c r="E160" s="3" t="s">
        <v>331</v>
      </c>
      <c r="F160" s="77">
        <v>42342.04</v>
      </c>
      <c r="G160" s="77">
        <v>42342.04</v>
      </c>
    </row>
    <row r="161" spans="1:7" ht="12.75">
      <c r="A161" s="7" t="s">
        <v>284</v>
      </c>
      <c r="B161" s="3" t="s">
        <v>125</v>
      </c>
      <c r="C161" s="3" t="s">
        <v>348</v>
      </c>
      <c r="D161" s="3" t="s">
        <v>339</v>
      </c>
      <c r="E161" s="3" t="s">
        <v>331</v>
      </c>
      <c r="F161" s="77">
        <v>48754.12</v>
      </c>
      <c r="G161" s="77">
        <v>43827.87</v>
      </c>
    </row>
    <row r="162" spans="1:7" ht="12.75">
      <c r="A162" s="7" t="s">
        <v>364</v>
      </c>
      <c r="B162" s="3" t="s">
        <v>125</v>
      </c>
      <c r="C162" s="3" t="s">
        <v>367</v>
      </c>
      <c r="D162" s="3" t="s">
        <v>339</v>
      </c>
      <c r="E162" s="3" t="s">
        <v>331</v>
      </c>
      <c r="F162" s="77">
        <v>6775031.13</v>
      </c>
      <c r="G162" s="77">
        <v>6738717.39</v>
      </c>
    </row>
    <row r="163" spans="1:7" ht="22.5">
      <c r="A163" s="7" t="s">
        <v>492</v>
      </c>
      <c r="B163" s="3" t="s">
        <v>126</v>
      </c>
      <c r="C163" s="3"/>
      <c r="D163" s="3"/>
      <c r="E163" s="3"/>
      <c r="F163" s="69">
        <f>F164+F165</f>
        <v>3802900</v>
      </c>
      <c r="G163" s="69">
        <f>G164+G165</f>
        <v>3800923.35</v>
      </c>
    </row>
    <row r="164" spans="1:7" ht="12.75">
      <c r="A164" s="7" t="s">
        <v>284</v>
      </c>
      <c r="B164" s="3" t="s">
        <v>126</v>
      </c>
      <c r="C164" s="3" t="s">
        <v>348</v>
      </c>
      <c r="D164" s="3" t="s">
        <v>339</v>
      </c>
      <c r="E164" s="3" t="s">
        <v>331</v>
      </c>
      <c r="F164" s="77">
        <v>55933.69</v>
      </c>
      <c r="G164" s="77">
        <v>55933.67</v>
      </c>
    </row>
    <row r="165" spans="1:7" ht="12.75">
      <c r="A165" s="7" t="s">
        <v>364</v>
      </c>
      <c r="B165" s="3" t="s">
        <v>126</v>
      </c>
      <c r="C165" s="3" t="s">
        <v>367</v>
      </c>
      <c r="D165" s="3" t="s">
        <v>339</v>
      </c>
      <c r="E165" s="3" t="s">
        <v>331</v>
      </c>
      <c r="F165" s="77">
        <v>3746966.31</v>
      </c>
      <c r="G165" s="77">
        <v>3744989.68</v>
      </c>
    </row>
    <row r="166" spans="1:7" ht="22.5">
      <c r="A166" s="7" t="s">
        <v>135</v>
      </c>
      <c r="B166" s="3" t="s">
        <v>127</v>
      </c>
      <c r="C166" s="3"/>
      <c r="D166" s="3"/>
      <c r="E166" s="3"/>
      <c r="F166" s="69">
        <f>F167+F168</f>
        <v>27911700</v>
      </c>
      <c r="G166" s="69">
        <f>G167+G168</f>
        <v>27219982.97</v>
      </c>
    </row>
    <row r="167" spans="1:7" ht="12.75">
      <c r="A167" s="7" t="s">
        <v>284</v>
      </c>
      <c r="B167" s="3" t="s">
        <v>127</v>
      </c>
      <c r="C167" s="3" t="s">
        <v>348</v>
      </c>
      <c r="D167" s="3" t="s">
        <v>339</v>
      </c>
      <c r="E167" s="3" t="s">
        <v>331</v>
      </c>
      <c r="F167" s="77">
        <v>327613.03</v>
      </c>
      <c r="G167" s="77">
        <v>126333.39</v>
      </c>
    </row>
    <row r="168" spans="1:7" ht="22.5">
      <c r="A168" s="7" t="s">
        <v>260</v>
      </c>
      <c r="B168" s="3" t="s">
        <v>127</v>
      </c>
      <c r="C168" s="3" t="s">
        <v>197</v>
      </c>
      <c r="D168" s="3" t="s">
        <v>339</v>
      </c>
      <c r="E168" s="3" t="s">
        <v>331</v>
      </c>
      <c r="F168" s="77">
        <v>27584086.97</v>
      </c>
      <c r="G168" s="77">
        <v>27093649.58</v>
      </c>
    </row>
    <row r="169" spans="1:7" ht="45">
      <c r="A169" s="35" t="s">
        <v>136</v>
      </c>
      <c r="B169" s="3" t="s">
        <v>128</v>
      </c>
      <c r="C169" s="3"/>
      <c r="D169" s="3"/>
      <c r="E169" s="3"/>
      <c r="F169" s="69">
        <f>F170+F171</f>
        <v>18170</v>
      </c>
      <c r="G169" s="69">
        <f>G170+G171</f>
        <v>18169.05</v>
      </c>
    </row>
    <row r="170" spans="1:7" ht="12.75">
      <c r="A170" s="7" t="s">
        <v>284</v>
      </c>
      <c r="B170" s="3" t="s">
        <v>128</v>
      </c>
      <c r="C170" s="3" t="s">
        <v>348</v>
      </c>
      <c r="D170" s="3" t="s">
        <v>339</v>
      </c>
      <c r="E170" s="3" t="s">
        <v>331</v>
      </c>
      <c r="F170" s="77">
        <v>268.51</v>
      </c>
      <c r="G170" s="77">
        <v>268.51</v>
      </c>
    </row>
    <row r="171" spans="1:7" ht="12.75">
      <c r="A171" s="7" t="s">
        <v>364</v>
      </c>
      <c r="B171" s="3" t="s">
        <v>128</v>
      </c>
      <c r="C171" s="3" t="s">
        <v>367</v>
      </c>
      <c r="D171" s="3" t="s">
        <v>339</v>
      </c>
      <c r="E171" s="3" t="s">
        <v>331</v>
      </c>
      <c r="F171" s="77">
        <v>17901.49</v>
      </c>
      <c r="G171" s="77">
        <v>17900.54</v>
      </c>
    </row>
    <row r="172" spans="1:7" ht="71.25" customHeight="1">
      <c r="A172" s="36" t="s">
        <v>187</v>
      </c>
      <c r="B172" s="3" t="s">
        <v>129</v>
      </c>
      <c r="C172" s="3"/>
      <c r="D172" s="3"/>
      <c r="E172" s="3"/>
      <c r="F172" s="69">
        <f>F173+F174</f>
        <v>72783700</v>
      </c>
      <c r="G172" s="69">
        <f>G173+G174</f>
        <v>72783700</v>
      </c>
    </row>
    <row r="173" spans="1:7" ht="12.75">
      <c r="A173" s="7" t="s">
        <v>284</v>
      </c>
      <c r="B173" s="3" t="s">
        <v>129</v>
      </c>
      <c r="C173" s="3" t="s">
        <v>348</v>
      </c>
      <c r="D173" s="3" t="s">
        <v>339</v>
      </c>
      <c r="E173" s="3" t="s">
        <v>331</v>
      </c>
      <c r="F173" s="77">
        <v>13551.59</v>
      </c>
      <c r="G173" s="77">
        <v>13551.59</v>
      </c>
    </row>
    <row r="174" spans="1:7" ht="12.75">
      <c r="A174" s="7" t="s">
        <v>364</v>
      </c>
      <c r="B174" s="3" t="s">
        <v>129</v>
      </c>
      <c r="C174" s="3" t="s">
        <v>367</v>
      </c>
      <c r="D174" s="3" t="s">
        <v>339</v>
      </c>
      <c r="E174" s="3" t="s">
        <v>331</v>
      </c>
      <c r="F174" s="77">
        <v>72770148.41</v>
      </c>
      <c r="G174" s="77">
        <v>72770148.41</v>
      </c>
    </row>
    <row r="175" spans="1:7" ht="12.75">
      <c r="A175" s="7" t="s">
        <v>137</v>
      </c>
      <c r="B175" s="3" t="s">
        <v>130</v>
      </c>
      <c r="C175" s="3"/>
      <c r="D175" s="3"/>
      <c r="E175" s="3"/>
      <c r="F175" s="69">
        <f>F176</f>
        <v>780935</v>
      </c>
      <c r="G175" s="69">
        <f>G176</f>
        <v>779935</v>
      </c>
    </row>
    <row r="176" spans="1:7" ht="12.75">
      <c r="A176" s="7" t="s">
        <v>364</v>
      </c>
      <c r="B176" s="3" t="s">
        <v>130</v>
      </c>
      <c r="C176" s="3" t="s">
        <v>367</v>
      </c>
      <c r="D176" s="3" t="s">
        <v>339</v>
      </c>
      <c r="E176" s="3" t="s">
        <v>331</v>
      </c>
      <c r="F176" s="69">
        <v>780935</v>
      </c>
      <c r="G176" s="69">
        <v>779935</v>
      </c>
    </row>
    <row r="177" spans="1:7" ht="12.75">
      <c r="A177" s="7" t="s">
        <v>381</v>
      </c>
      <c r="B177" s="3" t="s">
        <v>131</v>
      </c>
      <c r="C177" s="3"/>
      <c r="D177" s="3"/>
      <c r="E177" s="3"/>
      <c r="F177" s="69">
        <f>F178</f>
        <v>650000</v>
      </c>
      <c r="G177" s="69">
        <f>G178</f>
        <v>636000</v>
      </c>
    </row>
    <row r="178" spans="1:7" ht="12.75">
      <c r="A178" s="7" t="s">
        <v>364</v>
      </c>
      <c r="B178" s="3" t="s">
        <v>131</v>
      </c>
      <c r="C178" s="3" t="s">
        <v>367</v>
      </c>
      <c r="D178" s="3" t="s">
        <v>339</v>
      </c>
      <c r="E178" s="3" t="s">
        <v>331</v>
      </c>
      <c r="F178" s="69">
        <v>650000</v>
      </c>
      <c r="G178" s="69">
        <v>636000</v>
      </c>
    </row>
    <row r="179" spans="1:7" ht="12.75">
      <c r="A179" s="7" t="s">
        <v>631</v>
      </c>
      <c r="B179" s="3" t="s">
        <v>629</v>
      </c>
      <c r="C179" s="3"/>
      <c r="D179" s="3"/>
      <c r="E179" s="3"/>
      <c r="F179" s="69">
        <f>F180</f>
        <v>66000</v>
      </c>
      <c r="G179" s="69">
        <f>G180</f>
        <v>65956</v>
      </c>
    </row>
    <row r="180" spans="1:7" ht="12.75">
      <c r="A180" s="7" t="s">
        <v>630</v>
      </c>
      <c r="B180" s="3" t="s">
        <v>628</v>
      </c>
      <c r="C180" s="3"/>
      <c r="D180" s="3"/>
      <c r="E180" s="3"/>
      <c r="F180" s="69">
        <f>F181</f>
        <v>66000</v>
      </c>
      <c r="G180" s="69">
        <f>G181</f>
        <v>65956</v>
      </c>
    </row>
    <row r="181" spans="1:7" ht="12.75">
      <c r="A181" s="7" t="s">
        <v>370</v>
      </c>
      <c r="B181" s="3" t="s">
        <v>628</v>
      </c>
      <c r="C181" s="3" t="s">
        <v>369</v>
      </c>
      <c r="D181" s="3" t="s">
        <v>339</v>
      </c>
      <c r="E181" s="3" t="s">
        <v>334</v>
      </c>
      <c r="F181" s="69">
        <v>66000</v>
      </c>
      <c r="G181" s="69">
        <v>65956</v>
      </c>
    </row>
    <row r="182" spans="1:7" ht="22.5">
      <c r="A182" s="7" t="s">
        <v>293</v>
      </c>
      <c r="B182" s="3" t="s">
        <v>294</v>
      </c>
      <c r="C182" s="3"/>
      <c r="D182" s="3"/>
      <c r="E182" s="3"/>
      <c r="F182" s="69">
        <f>F183+F190+F205+F193+F198</f>
        <v>56790380.74</v>
      </c>
      <c r="G182" s="69">
        <f>G183+G190+G205+G193+G198</f>
        <v>56790380.42</v>
      </c>
    </row>
    <row r="183" spans="1:7" ht="12.75">
      <c r="A183" s="37" t="s">
        <v>288</v>
      </c>
      <c r="B183" s="3" t="s">
        <v>141</v>
      </c>
      <c r="C183" s="3"/>
      <c r="D183" s="3"/>
      <c r="E183" s="3"/>
      <c r="F183" s="69">
        <f>SUM(F184:F189)</f>
        <v>6403090.739999999</v>
      </c>
      <c r="G183" s="69">
        <f>SUM(G184:G189)</f>
        <v>6403090.42</v>
      </c>
    </row>
    <row r="184" spans="1:7" ht="12.75">
      <c r="A184" s="6" t="s">
        <v>271</v>
      </c>
      <c r="B184" s="3" t="s">
        <v>141</v>
      </c>
      <c r="C184" s="3" t="s">
        <v>345</v>
      </c>
      <c r="D184" s="3" t="s">
        <v>339</v>
      </c>
      <c r="E184" s="3" t="s">
        <v>334</v>
      </c>
      <c r="F184" s="69">
        <v>4836230.85</v>
      </c>
      <c r="G184" s="69">
        <v>4836230.85</v>
      </c>
    </row>
    <row r="185" spans="1:7" ht="22.5">
      <c r="A185" s="6" t="s">
        <v>346</v>
      </c>
      <c r="B185" s="3" t="s">
        <v>141</v>
      </c>
      <c r="C185" s="3" t="s">
        <v>347</v>
      </c>
      <c r="D185" s="3" t="s">
        <v>339</v>
      </c>
      <c r="E185" s="3" t="s">
        <v>334</v>
      </c>
      <c r="F185" s="69">
        <v>518.55</v>
      </c>
      <c r="G185" s="69">
        <v>518.55</v>
      </c>
    </row>
    <row r="186" spans="1:7" ht="22.5">
      <c r="A186" s="6" t="s">
        <v>272</v>
      </c>
      <c r="B186" s="3" t="s">
        <v>141</v>
      </c>
      <c r="C186" s="3" t="s">
        <v>270</v>
      </c>
      <c r="D186" s="3" t="s">
        <v>339</v>
      </c>
      <c r="E186" s="3" t="s">
        <v>334</v>
      </c>
      <c r="F186" s="69">
        <v>1290589.34</v>
      </c>
      <c r="G186" s="69">
        <v>1290589.02</v>
      </c>
    </row>
    <row r="187" spans="1:7" ht="12.75">
      <c r="A187" s="7" t="s">
        <v>284</v>
      </c>
      <c r="B187" s="3" t="s">
        <v>141</v>
      </c>
      <c r="C187" s="3" t="s">
        <v>348</v>
      </c>
      <c r="D187" s="3" t="s">
        <v>339</v>
      </c>
      <c r="E187" s="3" t="s">
        <v>334</v>
      </c>
      <c r="F187" s="69">
        <v>3900</v>
      </c>
      <c r="G187" s="69">
        <v>3900</v>
      </c>
    </row>
    <row r="188" spans="1:7" ht="12.75">
      <c r="A188" s="7" t="s">
        <v>352</v>
      </c>
      <c r="B188" s="3" t="s">
        <v>141</v>
      </c>
      <c r="C188" s="3" t="s">
        <v>349</v>
      </c>
      <c r="D188" s="3" t="s">
        <v>339</v>
      </c>
      <c r="E188" s="3" t="s">
        <v>334</v>
      </c>
      <c r="F188" s="69">
        <v>270679</v>
      </c>
      <c r="G188" s="69">
        <v>270679</v>
      </c>
    </row>
    <row r="189" spans="1:7" ht="12.75">
      <c r="A189" s="7" t="s">
        <v>315</v>
      </c>
      <c r="B189" s="3" t="s">
        <v>141</v>
      </c>
      <c r="C189" s="3" t="s">
        <v>351</v>
      </c>
      <c r="D189" s="3" t="s">
        <v>339</v>
      </c>
      <c r="E189" s="3" t="s">
        <v>334</v>
      </c>
      <c r="F189" s="69">
        <v>1173</v>
      </c>
      <c r="G189" s="69">
        <v>1173</v>
      </c>
    </row>
    <row r="190" spans="1:7" ht="12.75">
      <c r="A190" s="5" t="s">
        <v>485</v>
      </c>
      <c r="B190" s="38" t="s">
        <v>110</v>
      </c>
      <c r="C190" s="19"/>
      <c r="D190" s="19"/>
      <c r="E190" s="19"/>
      <c r="F190" s="75">
        <f>F191+F192</f>
        <v>29771020</v>
      </c>
      <c r="G190" s="75">
        <f>G191+G192</f>
        <v>29771020</v>
      </c>
    </row>
    <row r="191" spans="1:7" ht="22.5">
      <c r="A191" s="34" t="s">
        <v>359</v>
      </c>
      <c r="B191" s="38" t="s">
        <v>110</v>
      </c>
      <c r="C191" s="19" t="s">
        <v>357</v>
      </c>
      <c r="D191" s="19" t="s">
        <v>339</v>
      </c>
      <c r="E191" s="19" t="s">
        <v>329</v>
      </c>
      <c r="F191" s="77">
        <v>29390758.79</v>
      </c>
      <c r="G191" s="77">
        <v>29390758.79</v>
      </c>
    </row>
    <row r="192" spans="1:7" ht="12.75">
      <c r="A192" s="39" t="s">
        <v>262</v>
      </c>
      <c r="B192" s="38" t="s">
        <v>110</v>
      </c>
      <c r="C192" s="19" t="s">
        <v>358</v>
      </c>
      <c r="D192" s="19" t="s">
        <v>339</v>
      </c>
      <c r="E192" s="19" t="s">
        <v>329</v>
      </c>
      <c r="F192" s="77">
        <v>380261.21</v>
      </c>
      <c r="G192" s="77">
        <v>380261.21</v>
      </c>
    </row>
    <row r="193" spans="1:7" ht="12.75">
      <c r="A193" s="29" t="s">
        <v>495</v>
      </c>
      <c r="B193" s="12" t="s">
        <v>139</v>
      </c>
      <c r="C193" s="68"/>
      <c r="D193" s="68"/>
      <c r="E193" s="68"/>
      <c r="F193" s="70">
        <f>SUM(F194:F197)</f>
        <v>3692070</v>
      </c>
      <c r="G193" s="70">
        <f>SUM(G194:G197)</f>
        <v>3692070</v>
      </c>
    </row>
    <row r="194" spans="1:7" ht="12.75">
      <c r="A194" s="6" t="s">
        <v>271</v>
      </c>
      <c r="B194" s="12" t="s">
        <v>139</v>
      </c>
      <c r="C194" s="3" t="s">
        <v>345</v>
      </c>
      <c r="D194" s="3" t="s">
        <v>339</v>
      </c>
      <c r="E194" s="3" t="s">
        <v>334</v>
      </c>
      <c r="F194" s="77">
        <v>2797477.47</v>
      </c>
      <c r="G194" s="77">
        <v>2797477.47</v>
      </c>
    </row>
    <row r="195" spans="1:7" ht="22.5">
      <c r="A195" s="6" t="s">
        <v>272</v>
      </c>
      <c r="B195" s="12" t="s">
        <v>139</v>
      </c>
      <c r="C195" s="3" t="s">
        <v>270</v>
      </c>
      <c r="D195" s="3" t="s">
        <v>339</v>
      </c>
      <c r="E195" s="3" t="s">
        <v>334</v>
      </c>
      <c r="F195" s="77">
        <v>832421.69</v>
      </c>
      <c r="G195" s="77">
        <v>832421.69</v>
      </c>
    </row>
    <row r="196" spans="1:7" ht="12.75">
      <c r="A196" s="7" t="s">
        <v>370</v>
      </c>
      <c r="B196" s="12" t="s">
        <v>139</v>
      </c>
      <c r="C196" s="3" t="s">
        <v>369</v>
      </c>
      <c r="D196" s="3" t="s">
        <v>339</v>
      </c>
      <c r="E196" s="3" t="s">
        <v>334</v>
      </c>
      <c r="F196" s="77">
        <v>29975.26</v>
      </c>
      <c r="G196" s="77">
        <v>29975.26</v>
      </c>
    </row>
    <row r="197" spans="1:7" ht="12.75">
      <c r="A197" s="7" t="s">
        <v>284</v>
      </c>
      <c r="B197" s="12" t="s">
        <v>139</v>
      </c>
      <c r="C197" s="19" t="s">
        <v>348</v>
      </c>
      <c r="D197" s="19" t="s">
        <v>339</v>
      </c>
      <c r="E197" s="19" t="s">
        <v>334</v>
      </c>
      <c r="F197" s="77">
        <v>32195.58</v>
      </c>
      <c r="G197" s="77">
        <v>32195.58</v>
      </c>
    </row>
    <row r="198" spans="1:7" ht="12.75">
      <c r="A198" s="6" t="s">
        <v>365</v>
      </c>
      <c r="B198" s="12" t="s">
        <v>140</v>
      </c>
      <c r="C198" s="81"/>
      <c r="D198" s="81"/>
      <c r="E198" s="81"/>
      <c r="F198" s="70">
        <f>F199+F200+F201+F202+F203+F204</f>
        <v>4549470</v>
      </c>
      <c r="G198" s="70">
        <f>G199+G200+G201+G202+G203+G204</f>
        <v>4549470</v>
      </c>
    </row>
    <row r="199" spans="1:7" ht="12.75">
      <c r="A199" s="6" t="s">
        <v>271</v>
      </c>
      <c r="B199" s="12" t="s">
        <v>140</v>
      </c>
      <c r="C199" s="3" t="s">
        <v>345</v>
      </c>
      <c r="D199" s="3" t="s">
        <v>339</v>
      </c>
      <c r="E199" s="3" t="s">
        <v>334</v>
      </c>
      <c r="F199" s="77">
        <v>3032072.32</v>
      </c>
      <c r="G199" s="77">
        <v>3032072.32</v>
      </c>
    </row>
    <row r="200" spans="1:7" ht="22.5">
      <c r="A200" s="10" t="s">
        <v>346</v>
      </c>
      <c r="B200" s="12" t="s">
        <v>140</v>
      </c>
      <c r="C200" s="3" t="s">
        <v>347</v>
      </c>
      <c r="D200" s="3" t="s">
        <v>339</v>
      </c>
      <c r="E200" s="3" t="s">
        <v>334</v>
      </c>
      <c r="F200" s="77">
        <v>690</v>
      </c>
      <c r="G200" s="77">
        <v>690</v>
      </c>
    </row>
    <row r="201" spans="1:7" ht="22.5">
      <c r="A201" s="6" t="s">
        <v>272</v>
      </c>
      <c r="B201" s="12" t="s">
        <v>140</v>
      </c>
      <c r="C201" s="3" t="s">
        <v>270</v>
      </c>
      <c r="D201" s="3" t="s">
        <v>339</v>
      </c>
      <c r="E201" s="3" t="s">
        <v>334</v>
      </c>
      <c r="F201" s="77">
        <v>901190.06</v>
      </c>
      <c r="G201" s="77">
        <v>901190.06</v>
      </c>
    </row>
    <row r="202" spans="1:7" ht="12.75">
      <c r="A202" s="7" t="s">
        <v>370</v>
      </c>
      <c r="B202" s="12" t="s">
        <v>140</v>
      </c>
      <c r="C202" s="3" t="s">
        <v>369</v>
      </c>
      <c r="D202" s="3" t="s">
        <v>339</v>
      </c>
      <c r="E202" s="3" t="s">
        <v>334</v>
      </c>
      <c r="F202" s="69">
        <v>253014.37</v>
      </c>
      <c r="G202" s="69">
        <v>253014.37</v>
      </c>
    </row>
    <row r="203" spans="1:7" ht="12.75">
      <c r="A203" s="7" t="s">
        <v>284</v>
      </c>
      <c r="B203" s="12" t="s">
        <v>140</v>
      </c>
      <c r="C203" s="3" t="s">
        <v>348</v>
      </c>
      <c r="D203" s="3" t="s">
        <v>339</v>
      </c>
      <c r="E203" s="3" t="s">
        <v>334</v>
      </c>
      <c r="F203" s="69">
        <v>279328.85</v>
      </c>
      <c r="G203" s="69">
        <v>279328.85</v>
      </c>
    </row>
    <row r="204" spans="1:7" ht="12.75">
      <c r="A204" s="7" t="s">
        <v>386</v>
      </c>
      <c r="B204" s="12" t="s">
        <v>140</v>
      </c>
      <c r="C204" s="3" t="s">
        <v>385</v>
      </c>
      <c r="D204" s="3" t="s">
        <v>339</v>
      </c>
      <c r="E204" s="3" t="s">
        <v>334</v>
      </c>
      <c r="F204" s="69">
        <v>83174.4</v>
      </c>
      <c r="G204" s="69">
        <v>83174.4</v>
      </c>
    </row>
    <row r="205" spans="1:7" ht="12.75">
      <c r="A205" s="28" t="s">
        <v>494</v>
      </c>
      <c r="B205" s="3" t="s">
        <v>448</v>
      </c>
      <c r="C205" s="68"/>
      <c r="D205" s="68"/>
      <c r="E205" s="68"/>
      <c r="F205" s="70">
        <f>F211+F206+F207+F208+F209+F210+F212</f>
        <v>12374730.000000002</v>
      </c>
      <c r="G205" s="70">
        <f>G211+G206+G207+G208+G209+G210+G212</f>
        <v>12374730.000000002</v>
      </c>
    </row>
    <row r="206" spans="1:7" ht="12.75">
      <c r="A206" s="6" t="s">
        <v>271</v>
      </c>
      <c r="B206" s="3" t="s">
        <v>448</v>
      </c>
      <c r="C206" s="3" t="s">
        <v>345</v>
      </c>
      <c r="D206" s="3" t="s">
        <v>339</v>
      </c>
      <c r="E206" s="3" t="s">
        <v>334</v>
      </c>
      <c r="F206" s="77">
        <v>8216772.94</v>
      </c>
      <c r="G206" s="77">
        <v>8216772.94</v>
      </c>
    </row>
    <row r="207" spans="1:7" ht="22.5">
      <c r="A207" s="6" t="s">
        <v>272</v>
      </c>
      <c r="B207" s="3" t="s">
        <v>448</v>
      </c>
      <c r="C207" s="3" t="s">
        <v>270</v>
      </c>
      <c r="D207" s="3" t="s">
        <v>339</v>
      </c>
      <c r="E207" s="3" t="s">
        <v>334</v>
      </c>
      <c r="F207" s="77">
        <v>2453237.25</v>
      </c>
      <c r="G207" s="77">
        <v>2453237.25</v>
      </c>
    </row>
    <row r="208" spans="1:7" ht="12.75">
      <c r="A208" s="7" t="s">
        <v>370</v>
      </c>
      <c r="B208" s="3" t="s">
        <v>448</v>
      </c>
      <c r="C208" s="3" t="s">
        <v>369</v>
      </c>
      <c r="D208" s="3" t="s">
        <v>339</v>
      </c>
      <c r="E208" s="3" t="s">
        <v>334</v>
      </c>
      <c r="F208" s="77">
        <v>471488.51</v>
      </c>
      <c r="G208" s="77">
        <v>471488.51</v>
      </c>
    </row>
    <row r="209" spans="1:7" ht="12.75">
      <c r="A209" s="7" t="s">
        <v>284</v>
      </c>
      <c r="B209" s="3" t="s">
        <v>448</v>
      </c>
      <c r="C209" s="3" t="s">
        <v>348</v>
      </c>
      <c r="D209" s="3" t="s">
        <v>339</v>
      </c>
      <c r="E209" s="3" t="s">
        <v>334</v>
      </c>
      <c r="F209" s="77">
        <v>978675.05</v>
      </c>
      <c r="G209" s="77">
        <v>978675.05</v>
      </c>
    </row>
    <row r="210" spans="1:7" ht="12.75">
      <c r="A210" s="7" t="s">
        <v>386</v>
      </c>
      <c r="B210" s="3" t="s">
        <v>448</v>
      </c>
      <c r="C210" s="3" t="s">
        <v>385</v>
      </c>
      <c r="D210" s="3" t="s">
        <v>339</v>
      </c>
      <c r="E210" s="3" t="s">
        <v>334</v>
      </c>
      <c r="F210" s="77">
        <v>243799.12</v>
      </c>
      <c r="G210" s="77">
        <v>243799.12</v>
      </c>
    </row>
    <row r="211" spans="1:7" ht="12.75">
      <c r="A211" s="7" t="s">
        <v>352</v>
      </c>
      <c r="B211" s="3" t="s">
        <v>448</v>
      </c>
      <c r="C211" s="3" t="s">
        <v>349</v>
      </c>
      <c r="D211" s="3" t="s">
        <v>339</v>
      </c>
      <c r="E211" s="3" t="s">
        <v>334</v>
      </c>
      <c r="F211" s="69">
        <v>10000</v>
      </c>
      <c r="G211" s="69">
        <v>10000</v>
      </c>
    </row>
    <row r="212" spans="1:7" ht="12.75">
      <c r="A212" s="7" t="s">
        <v>531</v>
      </c>
      <c r="B212" s="3" t="s">
        <v>448</v>
      </c>
      <c r="C212" s="3" t="s">
        <v>530</v>
      </c>
      <c r="D212" s="3" t="s">
        <v>339</v>
      </c>
      <c r="E212" s="3" t="s">
        <v>334</v>
      </c>
      <c r="F212" s="77">
        <v>757.13</v>
      </c>
      <c r="G212" s="77">
        <v>757.13</v>
      </c>
    </row>
    <row r="213" spans="1:7" ht="12.75">
      <c r="A213" s="14" t="s">
        <v>290</v>
      </c>
      <c r="B213" s="80" t="s">
        <v>291</v>
      </c>
      <c r="C213" s="81"/>
      <c r="D213" s="81"/>
      <c r="E213" s="81"/>
      <c r="F213" s="70">
        <f>F214+F216+F219+F221</f>
        <v>335000</v>
      </c>
      <c r="G213" s="70">
        <f>G214+G216+G219+G221</f>
        <v>327000</v>
      </c>
    </row>
    <row r="214" spans="1:7" ht="12.75">
      <c r="A214" s="14" t="s">
        <v>297</v>
      </c>
      <c r="B214" s="80" t="s">
        <v>142</v>
      </c>
      <c r="C214" s="81"/>
      <c r="D214" s="81"/>
      <c r="E214" s="81"/>
      <c r="F214" s="70">
        <f>F215</f>
        <v>145000</v>
      </c>
      <c r="G214" s="70">
        <f>G215</f>
        <v>145000</v>
      </c>
    </row>
    <row r="215" spans="1:7" ht="12.75">
      <c r="A215" s="39" t="s">
        <v>262</v>
      </c>
      <c r="B215" s="80" t="s">
        <v>142</v>
      </c>
      <c r="C215" s="68" t="s">
        <v>358</v>
      </c>
      <c r="D215" s="68" t="s">
        <v>339</v>
      </c>
      <c r="E215" s="68" t="s">
        <v>334</v>
      </c>
      <c r="F215" s="70">
        <v>145000</v>
      </c>
      <c r="G215" s="70">
        <v>145000</v>
      </c>
    </row>
    <row r="216" spans="1:7" ht="12.75">
      <c r="A216" s="13" t="s">
        <v>241</v>
      </c>
      <c r="B216" s="3" t="s">
        <v>449</v>
      </c>
      <c r="C216" s="81"/>
      <c r="D216" s="81"/>
      <c r="E216" s="81"/>
      <c r="F216" s="70">
        <f>F217+F218</f>
        <v>60000</v>
      </c>
      <c r="G216" s="70">
        <f>G217+G218</f>
        <v>52000</v>
      </c>
    </row>
    <row r="217" spans="1:7" ht="12.75">
      <c r="A217" s="7" t="s">
        <v>284</v>
      </c>
      <c r="B217" s="3" t="s">
        <v>449</v>
      </c>
      <c r="C217" s="68" t="s">
        <v>348</v>
      </c>
      <c r="D217" s="3" t="s">
        <v>328</v>
      </c>
      <c r="E217" s="3" t="s">
        <v>343</v>
      </c>
      <c r="F217" s="69">
        <v>20000</v>
      </c>
      <c r="G217" s="69">
        <v>12000</v>
      </c>
    </row>
    <row r="218" spans="1:7" ht="12.75">
      <c r="A218" s="7" t="s">
        <v>284</v>
      </c>
      <c r="B218" s="3" t="s">
        <v>449</v>
      </c>
      <c r="C218" s="3" t="s">
        <v>348</v>
      </c>
      <c r="D218" s="3" t="s">
        <v>339</v>
      </c>
      <c r="E218" s="3" t="s">
        <v>334</v>
      </c>
      <c r="F218" s="69">
        <v>40000</v>
      </c>
      <c r="G218" s="69">
        <v>40000</v>
      </c>
    </row>
    <row r="219" spans="1:7" ht="22.5">
      <c r="A219" s="28" t="s">
        <v>528</v>
      </c>
      <c r="B219" s="3" t="s">
        <v>430</v>
      </c>
      <c r="C219" s="81"/>
      <c r="D219" s="81"/>
      <c r="E219" s="81"/>
      <c r="F219" s="70">
        <f>F220</f>
        <v>30000</v>
      </c>
      <c r="G219" s="70">
        <f>G220</f>
        <v>30000</v>
      </c>
    </row>
    <row r="220" spans="1:7" ht="12.75">
      <c r="A220" s="5" t="s">
        <v>262</v>
      </c>
      <c r="B220" s="3" t="s">
        <v>430</v>
      </c>
      <c r="C220" s="68" t="s">
        <v>358</v>
      </c>
      <c r="D220" s="68" t="s">
        <v>336</v>
      </c>
      <c r="E220" s="68" t="s">
        <v>328</v>
      </c>
      <c r="F220" s="69">
        <v>30000</v>
      </c>
      <c r="G220" s="69">
        <v>30000</v>
      </c>
    </row>
    <row r="221" spans="1:7" ht="22.5">
      <c r="A221" s="7" t="s">
        <v>649</v>
      </c>
      <c r="B221" s="3" t="s">
        <v>648</v>
      </c>
      <c r="C221" s="68"/>
      <c r="D221" s="68"/>
      <c r="E221" s="68"/>
      <c r="F221" s="69">
        <f>F222</f>
        <v>100000</v>
      </c>
      <c r="G221" s="69">
        <f>G222</f>
        <v>100000</v>
      </c>
    </row>
    <row r="222" spans="1:7" ht="12.75">
      <c r="A222" s="7" t="s">
        <v>284</v>
      </c>
      <c r="B222" s="3" t="s">
        <v>648</v>
      </c>
      <c r="C222" s="68" t="s">
        <v>348</v>
      </c>
      <c r="D222" s="68" t="s">
        <v>337</v>
      </c>
      <c r="E222" s="68" t="s">
        <v>329</v>
      </c>
      <c r="F222" s="69">
        <v>100000</v>
      </c>
      <c r="G222" s="69">
        <v>100000</v>
      </c>
    </row>
    <row r="223" spans="1:7" ht="22.5">
      <c r="A223" s="40" t="s">
        <v>300</v>
      </c>
      <c r="B223" s="85" t="s">
        <v>234</v>
      </c>
      <c r="C223" s="84"/>
      <c r="D223" s="84"/>
      <c r="E223" s="84"/>
      <c r="F223" s="78">
        <f>F226+F224</f>
        <v>24344422.68</v>
      </c>
      <c r="G223" s="78">
        <f>G226+G224</f>
        <v>24343683.67</v>
      </c>
    </row>
    <row r="224" spans="1:7" ht="12.75">
      <c r="A224" s="13" t="s">
        <v>394</v>
      </c>
      <c r="B224" s="3" t="s">
        <v>500</v>
      </c>
      <c r="C224" s="84"/>
      <c r="D224" s="84"/>
      <c r="E224" s="84"/>
      <c r="F224" s="78">
        <f>F225</f>
        <v>490072.05</v>
      </c>
      <c r="G224" s="78">
        <f>G225</f>
        <v>490072.05</v>
      </c>
    </row>
    <row r="225" spans="1:7" ht="12.75">
      <c r="A225" s="7" t="s">
        <v>284</v>
      </c>
      <c r="B225" s="3" t="s">
        <v>500</v>
      </c>
      <c r="C225" s="84" t="s">
        <v>348</v>
      </c>
      <c r="D225" s="84" t="s">
        <v>333</v>
      </c>
      <c r="E225" s="84" t="s">
        <v>331</v>
      </c>
      <c r="F225" s="78">
        <v>490072.05</v>
      </c>
      <c r="G225" s="78">
        <v>490072.05</v>
      </c>
    </row>
    <row r="226" spans="1:7" ht="12.75">
      <c r="A226" s="40" t="s">
        <v>86</v>
      </c>
      <c r="B226" s="85" t="s">
        <v>393</v>
      </c>
      <c r="C226" s="84"/>
      <c r="D226" s="19"/>
      <c r="E226" s="19"/>
      <c r="F226" s="78">
        <f>F227</f>
        <v>23854350.63</v>
      </c>
      <c r="G226" s="78">
        <f>G227</f>
        <v>23853611.62</v>
      </c>
    </row>
    <row r="227" spans="1:7" ht="12.75">
      <c r="A227" s="13" t="s">
        <v>394</v>
      </c>
      <c r="B227" s="85" t="s">
        <v>150</v>
      </c>
      <c r="C227" s="84"/>
      <c r="D227" s="19"/>
      <c r="E227" s="19"/>
      <c r="F227" s="78">
        <f>F228</f>
        <v>23854350.63</v>
      </c>
      <c r="G227" s="78">
        <f>G228</f>
        <v>23853611.62</v>
      </c>
    </row>
    <row r="228" spans="1:7" ht="12.75">
      <c r="A228" s="7" t="s">
        <v>284</v>
      </c>
      <c r="B228" s="85" t="s">
        <v>150</v>
      </c>
      <c r="C228" s="84" t="s">
        <v>348</v>
      </c>
      <c r="D228" s="19" t="s">
        <v>333</v>
      </c>
      <c r="E228" s="19" t="s">
        <v>331</v>
      </c>
      <c r="F228" s="69">
        <v>23854350.63</v>
      </c>
      <c r="G228" s="69">
        <v>23853611.62</v>
      </c>
    </row>
    <row r="229" spans="1:8" ht="12.75">
      <c r="A229" s="10" t="s">
        <v>396</v>
      </c>
      <c r="B229" s="80" t="s">
        <v>221</v>
      </c>
      <c r="C229" s="81"/>
      <c r="D229" s="81"/>
      <c r="E229" s="81"/>
      <c r="F229" s="70">
        <f>F230+F239+F252+F281+F286+F325+F340</f>
        <v>1097882586.92</v>
      </c>
      <c r="G229" s="70">
        <f>G230+G239+G252+G281+G286+G325+G340</f>
        <v>1048941492.0799998</v>
      </c>
      <c r="H229" s="62"/>
    </row>
    <row r="230" spans="1:7" ht="12.75">
      <c r="A230" s="14" t="s">
        <v>248</v>
      </c>
      <c r="B230" s="80" t="s">
        <v>240</v>
      </c>
      <c r="C230" s="81"/>
      <c r="D230" s="81"/>
      <c r="E230" s="81"/>
      <c r="F230" s="70">
        <f>F231+F236+F234</f>
        <v>722523.04</v>
      </c>
      <c r="G230" s="70">
        <f>G231+G236+G234</f>
        <v>718756.02</v>
      </c>
    </row>
    <row r="231" spans="1:7" ht="12.75">
      <c r="A231" s="41" t="s">
        <v>241</v>
      </c>
      <c r="B231" s="3" t="s">
        <v>95</v>
      </c>
      <c r="C231" s="81"/>
      <c r="D231" s="81"/>
      <c r="E231" s="81"/>
      <c r="F231" s="70">
        <f>F232+F233</f>
        <v>470070.96</v>
      </c>
      <c r="G231" s="70">
        <f>G232+G233</f>
        <v>470070.96</v>
      </c>
    </row>
    <row r="232" spans="1:7" ht="12.75">
      <c r="A232" s="41" t="s">
        <v>284</v>
      </c>
      <c r="B232" s="3" t="s">
        <v>95</v>
      </c>
      <c r="C232" s="3" t="s">
        <v>348</v>
      </c>
      <c r="D232" s="3" t="s">
        <v>337</v>
      </c>
      <c r="E232" s="3" t="s">
        <v>338</v>
      </c>
      <c r="F232" s="69">
        <v>333291.96</v>
      </c>
      <c r="G232" s="70">
        <v>333291.96</v>
      </c>
    </row>
    <row r="233" spans="1:7" ht="22.5">
      <c r="A233" s="8" t="s">
        <v>260</v>
      </c>
      <c r="B233" s="3" t="s">
        <v>95</v>
      </c>
      <c r="C233" s="3" t="s">
        <v>197</v>
      </c>
      <c r="D233" s="3" t="s">
        <v>337</v>
      </c>
      <c r="E233" s="3" t="s">
        <v>338</v>
      </c>
      <c r="F233" s="69">
        <v>136779</v>
      </c>
      <c r="G233" s="69">
        <v>136779</v>
      </c>
    </row>
    <row r="234" spans="1:7" ht="22.5">
      <c r="A234" s="8" t="s">
        <v>555</v>
      </c>
      <c r="B234" s="3" t="s">
        <v>554</v>
      </c>
      <c r="C234" s="91"/>
      <c r="D234" s="91"/>
      <c r="E234" s="91"/>
      <c r="F234" s="69">
        <f>F235</f>
        <v>47500</v>
      </c>
      <c r="G234" s="69">
        <f>G235</f>
        <v>47500</v>
      </c>
    </row>
    <row r="235" spans="1:7" ht="12.75">
      <c r="A235" s="41" t="s">
        <v>284</v>
      </c>
      <c r="B235" s="3" t="s">
        <v>554</v>
      </c>
      <c r="C235" s="3" t="s">
        <v>348</v>
      </c>
      <c r="D235" s="3" t="s">
        <v>337</v>
      </c>
      <c r="E235" s="3" t="s">
        <v>328</v>
      </c>
      <c r="F235" s="69">
        <v>47500</v>
      </c>
      <c r="G235" s="69">
        <v>47500</v>
      </c>
    </row>
    <row r="236" spans="1:7" ht="22.5">
      <c r="A236" s="2" t="s">
        <v>397</v>
      </c>
      <c r="B236" s="3" t="s">
        <v>395</v>
      </c>
      <c r="C236" s="15"/>
      <c r="D236" s="68"/>
      <c r="E236" s="68"/>
      <c r="F236" s="69">
        <f>F237+F238</f>
        <v>204952.08000000002</v>
      </c>
      <c r="G236" s="69">
        <f>G237+G238</f>
        <v>201185.06</v>
      </c>
    </row>
    <row r="237" spans="1:7" ht="12.75">
      <c r="A237" s="41" t="s">
        <v>284</v>
      </c>
      <c r="B237" s="3" t="s">
        <v>395</v>
      </c>
      <c r="C237" s="15">
        <v>244</v>
      </c>
      <c r="D237" s="68" t="s">
        <v>337</v>
      </c>
      <c r="E237" s="68" t="s">
        <v>329</v>
      </c>
      <c r="F237" s="69">
        <v>86188.08</v>
      </c>
      <c r="G237" s="69">
        <v>86188.08</v>
      </c>
    </row>
    <row r="238" spans="1:7" ht="12.75">
      <c r="A238" s="5" t="s">
        <v>262</v>
      </c>
      <c r="B238" s="3" t="s">
        <v>395</v>
      </c>
      <c r="C238" s="15">
        <v>612</v>
      </c>
      <c r="D238" s="68" t="s">
        <v>337</v>
      </c>
      <c r="E238" s="68" t="s">
        <v>329</v>
      </c>
      <c r="F238" s="69">
        <v>118764</v>
      </c>
      <c r="G238" s="69">
        <v>114996.98</v>
      </c>
    </row>
    <row r="239" spans="1:7" ht="12.75">
      <c r="A239" s="14" t="s">
        <v>249</v>
      </c>
      <c r="B239" s="80" t="s">
        <v>247</v>
      </c>
      <c r="C239" s="81"/>
      <c r="D239" s="81"/>
      <c r="E239" s="81"/>
      <c r="F239" s="70">
        <f>F247+F249+F240+F243</f>
        <v>102747570.05</v>
      </c>
      <c r="G239" s="70">
        <f>G247+G249+G240+G243</f>
        <v>102697349.05</v>
      </c>
    </row>
    <row r="240" spans="1:7" ht="12.75">
      <c r="A240" s="41" t="s">
        <v>241</v>
      </c>
      <c r="B240" s="3" t="s">
        <v>96</v>
      </c>
      <c r="C240" s="15"/>
      <c r="D240" s="68"/>
      <c r="E240" s="68"/>
      <c r="F240" s="70">
        <f>F241+F242</f>
        <v>120630</v>
      </c>
      <c r="G240" s="70">
        <f>G241+G242</f>
        <v>120630</v>
      </c>
    </row>
    <row r="241" spans="1:7" ht="22.5">
      <c r="A241" s="13" t="s">
        <v>372</v>
      </c>
      <c r="B241" s="3" t="s">
        <v>96</v>
      </c>
      <c r="C241" s="15">
        <v>414</v>
      </c>
      <c r="D241" s="68" t="s">
        <v>337</v>
      </c>
      <c r="E241" s="68" t="s">
        <v>329</v>
      </c>
      <c r="F241" s="69">
        <v>99830</v>
      </c>
      <c r="G241" s="69">
        <v>99830</v>
      </c>
    </row>
    <row r="242" spans="1:7" ht="12.75">
      <c r="A242" s="41" t="s">
        <v>284</v>
      </c>
      <c r="B242" s="3" t="s">
        <v>96</v>
      </c>
      <c r="C242" s="15">
        <v>244</v>
      </c>
      <c r="D242" s="68" t="s">
        <v>337</v>
      </c>
      <c r="E242" s="68" t="s">
        <v>338</v>
      </c>
      <c r="F242" s="69">
        <v>20800</v>
      </c>
      <c r="G242" s="69">
        <v>20800</v>
      </c>
    </row>
    <row r="243" spans="1:7" ht="22.5">
      <c r="A243" s="7" t="s">
        <v>398</v>
      </c>
      <c r="B243" s="3" t="s">
        <v>167</v>
      </c>
      <c r="C243" s="15"/>
      <c r="D243" s="68"/>
      <c r="E243" s="68"/>
      <c r="F243" s="69">
        <f>F245+F246+F244</f>
        <v>6306438.67</v>
      </c>
      <c r="G243" s="69">
        <f>G245+G246+G244</f>
        <v>6256217.67</v>
      </c>
    </row>
    <row r="244" spans="1:7" ht="12.75">
      <c r="A244" s="10" t="s">
        <v>370</v>
      </c>
      <c r="B244" s="3" t="s">
        <v>167</v>
      </c>
      <c r="C244" s="15">
        <v>242</v>
      </c>
      <c r="D244" s="68" t="s">
        <v>337</v>
      </c>
      <c r="E244" s="68" t="s">
        <v>329</v>
      </c>
      <c r="F244" s="69">
        <v>1532705.88</v>
      </c>
      <c r="G244" s="69">
        <v>1532705.88</v>
      </c>
    </row>
    <row r="245" spans="1:7" ht="12.75">
      <c r="A245" s="7" t="s">
        <v>284</v>
      </c>
      <c r="B245" s="3" t="s">
        <v>167</v>
      </c>
      <c r="C245" s="15">
        <v>244</v>
      </c>
      <c r="D245" s="68" t="s">
        <v>337</v>
      </c>
      <c r="E245" s="68" t="s">
        <v>329</v>
      </c>
      <c r="F245" s="69">
        <v>3545146.75</v>
      </c>
      <c r="G245" s="69">
        <v>3494925.75</v>
      </c>
    </row>
    <row r="246" spans="1:7" ht="12.75">
      <c r="A246" s="5" t="s">
        <v>262</v>
      </c>
      <c r="B246" s="3" t="s">
        <v>167</v>
      </c>
      <c r="C246" s="15">
        <v>612</v>
      </c>
      <c r="D246" s="68" t="s">
        <v>337</v>
      </c>
      <c r="E246" s="68" t="s">
        <v>329</v>
      </c>
      <c r="F246" s="69">
        <v>1228586.04</v>
      </c>
      <c r="G246" s="69">
        <v>1228586.04</v>
      </c>
    </row>
    <row r="247" spans="1:7" ht="33.75">
      <c r="A247" s="10" t="s">
        <v>177</v>
      </c>
      <c r="B247" s="12" t="s">
        <v>451</v>
      </c>
      <c r="C247" s="99"/>
      <c r="D247" s="99"/>
      <c r="E247" s="99"/>
      <c r="F247" s="70">
        <f>F248</f>
        <v>96080701.38</v>
      </c>
      <c r="G247" s="70">
        <f>G248</f>
        <v>96080701.38</v>
      </c>
    </row>
    <row r="248" spans="1:7" ht="22.5">
      <c r="A248" s="13" t="s">
        <v>372</v>
      </c>
      <c r="B248" s="12" t="s">
        <v>451</v>
      </c>
      <c r="C248" s="100" t="s">
        <v>371</v>
      </c>
      <c r="D248" s="100" t="s">
        <v>337</v>
      </c>
      <c r="E248" s="100" t="s">
        <v>329</v>
      </c>
      <c r="F248" s="70">
        <v>96080701.38</v>
      </c>
      <c r="G248" s="69">
        <v>96080701.38</v>
      </c>
    </row>
    <row r="249" spans="1:7" ht="12.75">
      <c r="A249" s="10" t="s">
        <v>176</v>
      </c>
      <c r="B249" s="12" t="s">
        <v>178</v>
      </c>
      <c r="C249" s="100"/>
      <c r="D249" s="100"/>
      <c r="E249" s="100"/>
      <c r="F249" s="69">
        <f>F250</f>
        <v>239800</v>
      </c>
      <c r="G249" s="69">
        <f>G250</f>
        <v>239800</v>
      </c>
    </row>
    <row r="250" spans="1:7" ht="22.5">
      <c r="A250" s="10" t="s">
        <v>316</v>
      </c>
      <c r="B250" s="3" t="s">
        <v>75</v>
      </c>
      <c r="C250" s="81"/>
      <c r="D250" s="81"/>
      <c r="E250" s="81"/>
      <c r="F250" s="70">
        <f>F251</f>
        <v>239800</v>
      </c>
      <c r="G250" s="70">
        <f>G251</f>
        <v>239800</v>
      </c>
    </row>
    <row r="251" spans="1:7" ht="12.75">
      <c r="A251" s="10" t="s">
        <v>262</v>
      </c>
      <c r="B251" s="3" t="s">
        <v>75</v>
      </c>
      <c r="C251" s="15">
        <v>612</v>
      </c>
      <c r="D251" s="68" t="s">
        <v>337</v>
      </c>
      <c r="E251" s="68" t="s">
        <v>329</v>
      </c>
      <c r="F251" s="70">
        <v>239800</v>
      </c>
      <c r="G251" s="70">
        <v>239800</v>
      </c>
    </row>
    <row r="252" spans="1:7" ht="22.5">
      <c r="A252" s="14" t="s">
        <v>312</v>
      </c>
      <c r="B252" s="80" t="s">
        <v>246</v>
      </c>
      <c r="C252" s="81"/>
      <c r="D252" s="81"/>
      <c r="E252" s="81"/>
      <c r="F252" s="70">
        <f>F260+F255+F253+F262+F264+F268+F270+F272+F274+F277+F279+F266</f>
        <v>33724173.86</v>
      </c>
      <c r="G252" s="70">
        <f>G260+G255+G253+G262+G264+G268+G270+G272+G274+G277+G279+G266</f>
        <v>32615205.730000004</v>
      </c>
    </row>
    <row r="253" spans="1:7" ht="12.75">
      <c r="A253" s="41" t="s">
        <v>241</v>
      </c>
      <c r="B253" s="3" t="s">
        <v>532</v>
      </c>
      <c r="C253" s="15"/>
      <c r="D253" s="68"/>
      <c r="E253" s="68"/>
      <c r="F253" s="70">
        <f>F254</f>
        <v>212772</v>
      </c>
      <c r="G253" s="70">
        <f>G254</f>
        <v>212772</v>
      </c>
    </row>
    <row r="254" spans="1:7" ht="22.5">
      <c r="A254" s="13" t="s">
        <v>372</v>
      </c>
      <c r="B254" s="3" t="s">
        <v>532</v>
      </c>
      <c r="C254" s="15">
        <v>414</v>
      </c>
      <c r="D254" s="68" t="s">
        <v>337</v>
      </c>
      <c r="E254" s="68" t="s">
        <v>338</v>
      </c>
      <c r="F254" s="70">
        <v>212772</v>
      </c>
      <c r="G254" s="70">
        <v>212772</v>
      </c>
    </row>
    <row r="255" spans="1:7" ht="22.5">
      <c r="A255" s="7" t="s">
        <v>529</v>
      </c>
      <c r="B255" s="3" t="s">
        <v>168</v>
      </c>
      <c r="C255" s="15"/>
      <c r="D255" s="68"/>
      <c r="E255" s="68"/>
      <c r="F255" s="69">
        <f>F257+F259+F258+F256</f>
        <v>21765074.48</v>
      </c>
      <c r="G255" s="69">
        <f>G257+G259+G258+G256</f>
        <v>21373413.71</v>
      </c>
    </row>
    <row r="256" spans="1:7" ht="12.75">
      <c r="A256" s="7" t="s">
        <v>370</v>
      </c>
      <c r="B256" s="3" t="s">
        <v>168</v>
      </c>
      <c r="C256" s="15">
        <v>242</v>
      </c>
      <c r="D256" s="68" t="s">
        <v>337</v>
      </c>
      <c r="E256" s="68" t="s">
        <v>329</v>
      </c>
      <c r="F256" s="69">
        <v>29500</v>
      </c>
      <c r="G256" s="69">
        <v>29500</v>
      </c>
    </row>
    <row r="257" spans="1:7" ht="12.75">
      <c r="A257" s="7" t="s">
        <v>285</v>
      </c>
      <c r="B257" s="3" t="s">
        <v>168</v>
      </c>
      <c r="C257" s="15">
        <v>244</v>
      </c>
      <c r="D257" s="68" t="s">
        <v>337</v>
      </c>
      <c r="E257" s="68" t="s">
        <v>329</v>
      </c>
      <c r="F257" s="69">
        <v>11305072.31</v>
      </c>
      <c r="G257" s="69">
        <v>10915911.54</v>
      </c>
    </row>
    <row r="258" spans="1:7" ht="22.5">
      <c r="A258" s="7" t="s">
        <v>359</v>
      </c>
      <c r="B258" s="3" t="s">
        <v>168</v>
      </c>
      <c r="C258" s="15">
        <v>611</v>
      </c>
      <c r="D258" s="68" t="s">
        <v>337</v>
      </c>
      <c r="E258" s="68" t="s">
        <v>329</v>
      </c>
      <c r="F258" s="69">
        <v>284000</v>
      </c>
      <c r="G258" s="69">
        <v>284000</v>
      </c>
    </row>
    <row r="259" spans="1:7" ht="12.75">
      <c r="A259" s="10" t="s">
        <v>262</v>
      </c>
      <c r="B259" s="3" t="s">
        <v>168</v>
      </c>
      <c r="C259" s="15">
        <v>612</v>
      </c>
      <c r="D259" s="68" t="s">
        <v>337</v>
      </c>
      <c r="E259" s="68" t="s">
        <v>329</v>
      </c>
      <c r="F259" s="70">
        <v>10146502.17</v>
      </c>
      <c r="G259" s="70">
        <v>10144002.17</v>
      </c>
    </row>
    <row r="260" spans="1:7" ht="12.75">
      <c r="A260" s="14" t="s">
        <v>282</v>
      </c>
      <c r="B260" s="3" t="s">
        <v>97</v>
      </c>
      <c r="C260" s="15"/>
      <c r="D260" s="68"/>
      <c r="E260" s="68"/>
      <c r="F260" s="70">
        <f>F261</f>
        <v>2412666.67</v>
      </c>
      <c r="G260" s="70">
        <f>G261</f>
        <v>2412666.67</v>
      </c>
    </row>
    <row r="261" spans="1:7" ht="12.75">
      <c r="A261" s="10" t="s">
        <v>262</v>
      </c>
      <c r="B261" s="3" t="s">
        <v>97</v>
      </c>
      <c r="C261" s="15">
        <v>612</v>
      </c>
      <c r="D261" s="68" t="s">
        <v>337</v>
      </c>
      <c r="E261" s="68" t="s">
        <v>338</v>
      </c>
      <c r="F261" s="69">
        <v>2412666.67</v>
      </c>
      <c r="G261" s="69">
        <v>2412666.67</v>
      </c>
    </row>
    <row r="262" spans="1:7" ht="22.5">
      <c r="A262" s="29" t="s">
        <v>594</v>
      </c>
      <c r="B262" s="3" t="s">
        <v>592</v>
      </c>
      <c r="C262" s="15"/>
      <c r="D262" s="68"/>
      <c r="E262" s="68"/>
      <c r="F262" s="70">
        <f>F263</f>
        <v>108683</v>
      </c>
      <c r="G262" s="70">
        <f>G263</f>
        <v>108683</v>
      </c>
    </row>
    <row r="263" spans="1:7" ht="15" customHeight="1">
      <c r="A263" s="7" t="s">
        <v>285</v>
      </c>
      <c r="B263" s="3" t="s">
        <v>592</v>
      </c>
      <c r="C263" s="15">
        <v>244</v>
      </c>
      <c r="D263" s="68" t="s">
        <v>337</v>
      </c>
      <c r="E263" s="68" t="s">
        <v>329</v>
      </c>
      <c r="F263" s="70">
        <v>108683</v>
      </c>
      <c r="G263" s="70">
        <v>108683</v>
      </c>
    </row>
    <row r="264" spans="1:7" ht="22.5">
      <c r="A264" s="29" t="s">
        <v>595</v>
      </c>
      <c r="B264" s="3" t="s">
        <v>593</v>
      </c>
      <c r="C264" s="15"/>
      <c r="D264" s="68"/>
      <c r="E264" s="68"/>
      <c r="F264" s="70">
        <f>F265</f>
        <v>285957.65</v>
      </c>
      <c r="G264" s="70">
        <f>G265</f>
        <v>0</v>
      </c>
    </row>
    <row r="265" spans="1:7" ht="15" customHeight="1">
      <c r="A265" s="7" t="s">
        <v>285</v>
      </c>
      <c r="B265" s="3" t="s">
        <v>593</v>
      </c>
      <c r="C265" s="15">
        <v>612</v>
      </c>
      <c r="D265" s="68" t="s">
        <v>337</v>
      </c>
      <c r="E265" s="68" t="s">
        <v>329</v>
      </c>
      <c r="F265" s="70">
        <v>285957.65</v>
      </c>
      <c r="G265" s="74">
        <v>0</v>
      </c>
    </row>
    <row r="266" spans="1:7" ht="34.5" customHeight="1">
      <c r="A266" s="7" t="s">
        <v>633</v>
      </c>
      <c r="B266" s="3" t="s">
        <v>632</v>
      </c>
      <c r="C266" s="15"/>
      <c r="D266" s="68"/>
      <c r="E266" s="68"/>
      <c r="F266" s="70">
        <f>F267</f>
        <v>637942.04</v>
      </c>
      <c r="G266" s="70">
        <f>G267</f>
        <v>254383.17</v>
      </c>
    </row>
    <row r="267" spans="1:7" ht="15" customHeight="1">
      <c r="A267" s="7" t="s">
        <v>285</v>
      </c>
      <c r="B267" s="3" t="s">
        <v>632</v>
      </c>
      <c r="C267" s="15">
        <v>612</v>
      </c>
      <c r="D267" s="68" t="s">
        <v>337</v>
      </c>
      <c r="E267" s="68" t="s">
        <v>329</v>
      </c>
      <c r="F267" s="70">
        <v>637942.04</v>
      </c>
      <c r="G267" s="70">
        <v>254383.17</v>
      </c>
    </row>
    <row r="268" spans="1:7" ht="22.5">
      <c r="A268" s="29" t="s">
        <v>600</v>
      </c>
      <c r="B268" s="3" t="s">
        <v>596</v>
      </c>
      <c r="C268" s="15"/>
      <c r="D268" s="68"/>
      <c r="E268" s="68"/>
      <c r="F268" s="70">
        <f>F269</f>
        <v>196000</v>
      </c>
      <c r="G268" s="70">
        <f>G269</f>
        <v>196000</v>
      </c>
    </row>
    <row r="269" spans="1:7" ht="15" customHeight="1">
      <c r="A269" s="7" t="s">
        <v>285</v>
      </c>
      <c r="B269" s="3" t="s">
        <v>596</v>
      </c>
      <c r="C269" s="15">
        <v>244</v>
      </c>
      <c r="D269" s="68" t="s">
        <v>337</v>
      </c>
      <c r="E269" s="68" t="s">
        <v>329</v>
      </c>
      <c r="F269" s="70">
        <v>196000</v>
      </c>
      <c r="G269" s="70">
        <v>196000</v>
      </c>
    </row>
    <row r="270" spans="1:7" ht="22.5">
      <c r="A270" s="29" t="s">
        <v>601</v>
      </c>
      <c r="B270" s="3" t="s">
        <v>597</v>
      </c>
      <c r="C270" s="15"/>
      <c r="D270" s="68"/>
      <c r="E270" s="68"/>
      <c r="F270" s="70">
        <f>F271</f>
        <v>792000</v>
      </c>
      <c r="G270" s="70">
        <f>G271</f>
        <v>792000</v>
      </c>
    </row>
    <row r="271" spans="1:7" ht="15" customHeight="1">
      <c r="A271" s="7" t="s">
        <v>285</v>
      </c>
      <c r="B271" s="3" t="s">
        <v>597</v>
      </c>
      <c r="C271" s="15">
        <v>244</v>
      </c>
      <c r="D271" s="68" t="s">
        <v>337</v>
      </c>
      <c r="E271" s="68" t="s">
        <v>329</v>
      </c>
      <c r="F271" s="70">
        <v>792000</v>
      </c>
      <c r="G271" s="70">
        <v>792000</v>
      </c>
    </row>
    <row r="272" spans="1:7" ht="22.5">
      <c r="A272" s="29" t="s">
        <v>602</v>
      </c>
      <c r="B272" s="3" t="s">
        <v>598</v>
      </c>
      <c r="C272" s="15"/>
      <c r="D272" s="68"/>
      <c r="E272" s="68"/>
      <c r="F272" s="70">
        <f>F273</f>
        <v>4499368.82</v>
      </c>
      <c r="G272" s="70">
        <f>G273</f>
        <v>4451577.98</v>
      </c>
    </row>
    <row r="273" spans="1:7" ht="15" customHeight="1">
      <c r="A273" s="7" t="s">
        <v>285</v>
      </c>
      <c r="B273" s="3" t="s">
        <v>598</v>
      </c>
      <c r="C273" s="15">
        <v>612</v>
      </c>
      <c r="D273" s="68" t="s">
        <v>337</v>
      </c>
      <c r="E273" s="68" t="s">
        <v>329</v>
      </c>
      <c r="F273" s="70">
        <v>4499368.82</v>
      </c>
      <c r="G273" s="70">
        <v>4451577.98</v>
      </c>
    </row>
    <row r="274" spans="1:7" ht="22.5">
      <c r="A274" s="29" t="s">
        <v>603</v>
      </c>
      <c r="B274" s="3" t="s">
        <v>599</v>
      </c>
      <c r="C274" s="15"/>
      <c r="D274" s="68"/>
      <c r="E274" s="68"/>
      <c r="F274" s="70">
        <f>F275</f>
        <v>2801709.2</v>
      </c>
      <c r="G274" s="70">
        <f>G275</f>
        <v>2801709.2</v>
      </c>
    </row>
    <row r="275" spans="1:7" ht="15" customHeight="1">
      <c r="A275" s="101" t="s">
        <v>262</v>
      </c>
      <c r="B275" s="3" t="s">
        <v>599</v>
      </c>
      <c r="C275" s="15">
        <v>612</v>
      </c>
      <c r="D275" s="68" t="s">
        <v>337</v>
      </c>
      <c r="E275" s="68" t="s">
        <v>329</v>
      </c>
      <c r="F275" s="70">
        <v>2801709.2</v>
      </c>
      <c r="G275" s="70">
        <v>2801709.2</v>
      </c>
    </row>
    <row r="276" spans="1:7" ht="15" customHeight="1">
      <c r="A276" s="29" t="s">
        <v>590</v>
      </c>
      <c r="B276" s="3" t="s">
        <v>604</v>
      </c>
      <c r="C276" s="15"/>
      <c r="D276" s="68"/>
      <c r="E276" s="68"/>
      <c r="F276" s="70">
        <f>F277+F279</f>
        <v>12000</v>
      </c>
      <c r="G276" s="70">
        <f>G277+G279</f>
        <v>12000</v>
      </c>
    </row>
    <row r="277" spans="1:7" ht="22.5">
      <c r="A277" s="29" t="s">
        <v>606</v>
      </c>
      <c r="B277" s="3" t="s">
        <v>605</v>
      </c>
      <c r="C277" s="15"/>
      <c r="D277" s="68"/>
      <c r="E277" s="68"/>
      <c r="F277" s="70">
        <f>F278</f>
        <v>4000</v>
      </c>
      <c r="G277" s="70">
        <f>G278</f>
        <v>4000</v>
      </c>
    </row>
    <row r="278" spans="1:7" ht="15" customHeight="1">
      <c r="A278" s="7" t="s">
        <v>285</v>
      </c>
      <c r="B278" s="3" t="s">
        <v>605</v>
      </c>
      <c r="C278" s="15">
        <v>244</v>
      </c>
      <c r="D278" s="68" t="s">
        <v>337</v>
      </c>
      <c r="E278" s="68" t="s">
        <v>329</v>
      </c>
      <c r="F278" s="70">
        <v>4000</v>
      </c>
      <c r="G278" s="70">
        <v>4000</v>
      </c>
    </row>
    <row r="279" spans="1:7" ht="22.5">
      <c r="A279" s="29" t="s">
        <v>608</v>
      </c>
      <c r="B279" s="3" t="s">
        <v>607</v>
      </c>
      <c r="C279" s="15"/>
      <c r="D279" s="68"/>
      <c r="E279" s="68"/>
      <c r="F279" s="70">
        <f>F280</f>
        <v>8000</v>
      </c>
      <c r="G279" s="70">
        <f>G280</f>
        <v>8000</v>
      </c>
    </row>
    <row r="280" spans="1:7" ht="15" customHeight="1">
      <c r="A280" s="7" t="s">
        <v>285</v>
      </c>
      <c r="B280" s="3" t="s">
        <v>607</v>
      </c>
      <c r="C280" s="15">
        <v>244</v>
      </c>
      <c r="D280" s="68" t="s">
        <v>337</v>
      </c>
      <c r="E280" s="68" t="s">
        <v>329</v>
      </c>
      <c r="F280" s="70">
        <v>8000</v>
      </c>
      <c r="G280" s="70">
        <v>8000</v>
      </c>
    </row>
    <row r="281" spans="1:7" ht="22.5">
      <c r="A281" s="14" t="s">
        <v>313</v>
      </c>
      <c r="B281" s="80" t="s">
        <v>250</v>
      </c>
      <c r="C281" s="81"/>
      <c r="D281" s="81"/>
      <c r="E281" s="81"/>
      <c r="F281" s="70">
        <f>F282+F284</f>
        <v>13665960</v>
      </c>
      <c r="G281" s="70">
        <f>G282+G284</f>
        <v>13615960</v>
      </c>
    </row>
    <row r="282" spans="1:7" ht="22.5">
      <c r="A282" s="7" t="s">
        <v>368</v>
      </c>
      <c r="B282" s="3" t="s">
        <v>106</v>
      </c>
      <c r="C282" s="81"/>
      <c r="D282" s="81"/>
      <c r="E282" s="81"/>
      <c r="F282" s="70">
        <f>F283</f>
        <v>13615960</v>
      </c>
      <c r="G282" s="70">
        <f>G283</f>
        <v>13615960</v>
      </c>
    </row>
    <row r="283" spans="1:7" ht="12.75">
      <c r="A283" s="7" t="s">
        <v>364</v>
      </c>
      <c r="B283" s="3" t="s">
        <v>106</v>
      </c>
      <c r="C283" s="68" t="s">
        <v>367</v>
      </c>
      <c r="D283" s="68" t="s">
        <v>339</v>
      </c>
      <c r="E283" s="68" t="s">
        <v>332</v>
      </c>
      <c r="F283" s="73">
        <v>13615960</v>
      </c>
      <c r="G283" s="73">
        <v>13615960</v>
      </c>
    </row>
    <row r="284" spans="1:7" ht="22.5">
      <c r="A284" s="7" t="s">
        <v>399</v>
      </c>
      <c r="B284" s="3" t="s">
        <v>76</v>
      </c>
      <c r="C284" s="68"/>
      <c r="D284" s="68"/>
      <c r="E284" s="68"/>
      <c r="F284" s="70">
        <f>F285</f>
        <v>50000</v>
      </c>
      <c r="G284" s="70">
        <f>G285</f>
        <v>0</v>
      </c>
    </row>
    <row r="285" spans="1:7" ht="12.75">
      <c r="A285" s="10" t="s">
        <v>370</v>
      </c>
      <c r="B285" s="3" t="s">
        <v>76</v>
      </c>
      <c r="C285" s="68" t="s">
        <v>369</v>
      </c>
      <c r="D285" s="68" t="s">
        <v>337</v>
      </c>
      <c r="E285" s="68" t="s">
        <v>329</v>
      </c>
      <c r="F285" s="70">
        <v>50000</v>
      </c>
      <c r="G285" s="74">
        <v>0</v>
      </c>
    </row>
    <row r="286" spans="1:7" ht="12.75">
      <c r="A286" s="14" t="s">
        <v>252</v>
      </c>
      <c r="B286" s="68" t="s">
        <v>251</v>
      </c>
      <c r="C286" s="68"/>
      <c r="D286" s="68"/>
      <c r="E286" s="68"/>
      <c r="F286" s="70">
        <f>F287+F300+F312+F321+F295</f>
        <v>848385861.6499999</v>
      </c>
      <c r="G286" s="70">
        <f>G287+G300+G312+G321+G295</f>
        <v>816293439.5799999</v>
      </c>
    </row>
    <row r="287" spans="1:7" ht="33.75">
      <c r="A287" s="36" t="s">
        <v>379</v>
      </c>
      <c r="B287" s="3" t="s">
        <v>77</v>
      </c>
      <c r="C287" s="68"/>
      <c r="D287" s="68"/>
      <c r="E287" s="68"/>
      <c r="F287" s="70">
        <f>SUM(F288:F294)</f>
        <v>513864499.99999994</v>
      </c>
      <c r="G287" s="70">
        <f>SUM(G288:G294)</f>
        <v>482504500</v>
      </c>
    </row>
    <row r="288" spans="1:7" ht="12.75">
      <c r="A288" s="6" t="s">
        <v>319</v>
      </c>
      <c r="B288" s="3" t="s">
        <v>77</v>
      </c>
      <c r="C288" s="3" t="s">
        <v>360</v>
      </c>
      <c r="D288" s="68" t="s">
        <v>337</v>
      </c>
      <c r="E288" s="68" t="s">
        <v>329</v>
      </c>
      <c r="F288" s="73">
        <v>231993551.17</v>
      </c>
      <c r="G288" s="73">
        <v>200633551.17</v>
      </c>
    </row>
    <row r="289" spans="1:7" ht="12.75">
      <c r="A289" s="6" t="s">
        <v>553</v>
      </c>
      <c r="B289" s="3" t="s">
        <v>77</v>
      </c>
      <c r="C289" s="3" t="s">
        <v>361</v>
      </c>
      <c r="D289" s="68" t="s">
        <v>337</v>
      </c>
      <c r="E289" s="68" t="s">
        <v>329</v>
      </c>
      <c r="F289" s="73">
        <v>1083.56</v>
      </c>
      <c r="G289" s="73">
        <v>1083.56</v>
      </c>
    </row>
    <row r="290" spans="1:7" ht="22.5">
      <c r="A290" s="6" t="s">
        <v>320</v>
      </c>
      <c r="B290" s="3" t="s">
        <v>77</v>
      </c>
      <c r="C290" s="3" t="s">
        <v>318</v>
      </c>
      <c r="D290" s="68" t="s">
        <v>337</v>
      </c>
      <c r="E290" s="68" t="s">
        <v>329</v>
      </c>
      <c r="F290" s="69">
        <v>60080631.37</v>
      </c>
      <c r="G290" s="69">
        <v>60080631.37</v>
      </c>
    </row>
    <row r="291" spans="1:7" ht="12.75">
      <c r="A291" s="10" t="s">
        <v>370</v>
      </c>
      <c r="B291" s="3" t="s">
        <v>77</v>
      </c>
      <c r="C291" s="3" t="s">
        <v>369</v>
      </c>
      <c r="D291" s="68" t="s">
        <v>337</v>
      </c>
      <c r="E291" s="68" t="s">
        <v>329</v>
      </c>
      <c r="F291" s="69">
        <v>434540</v>
      </c>
      <c r="G291" s="69">
        <v>434540</v>
      </c>
    </row>
    <row r="292" spans="1:7" ht="12.75">
      <c r="A292" s="7" t="s">
        <v>284</v>
      </c>
      <c r="B292" s="3" t="s">
        <v>77</v>
      </c>
      <c r="C292" s="3" t="s">
        <v>348</v>
      </c>
      <c r="D292" s="68" t="s">
        <v>337</v>
      </c>
      <c r="E292" s="68" t="s">
        <v>329</v>
      </c>
      <c r="F292" s="69">
        <v>2538465.46</v>
      </c>
      <c r="G292" s="69">
        <v>2538465.46</v>
      </c>
    </row>
    <row r="293" spans="1:7" ht="22.5">
      <c r="A293" s="7" t="s">
        <v>359</v>
      </c>
      <c r="B293" s="3" t="s">
        <v>77</v>
      </c>
      <c r="C293" s="3" t="s">
        <v>357</v>
      </c>
      <c r="D293" s="68" t="s">
        <v>337</v>
      </c>
      <c r="E293" s="68" t="s">
        <v>329</v>
      </c>
      <c r="F293" s="69">
        <v>218816135.3</v>
      </c>
      <c r="G293" s="69">
        <v>218816135.3</v>
      </c>
    </row>
    <row r="294" spans="1:7" ht="12.75">
      <c r="A294" s="7" t="s">
        <v>531</v>
      </c>
      <c r="B294" s="3" t="s">
        <v>77</v>
      </c>
      <c r="C294" s="3" t="s">
        <v>530</v>
      </c>
      <c r="D294" s="68" t="s">
        <v>337</v>
      </c>
      <c r="E294" s="68" t="s">
        <v>329</v>
      </c>
      <c r="F294" s="69">
        <v>93.14</v>
      </c>
      <c r="G294" s="69">
        <v>93.14</v>
      </c>
    </row>
    <row r="295" spans="1:7" ht="22.5">
      <c r="A295" s="7" t="s">
        <v>465</v>
      </c>
      <c r="B295" s="3" t="s">
        <v>650</v>
      </c>
      <c r="C295" s="3"/>
      <c r="D295" s="68"/>
      <c r="E295" s="68"/>
      <c r="F295" s="69">
        <f>F296+F297+F298+F299</f>
        <v>877910</v>
      </c>
      <c r="G295" s="69">
        <f>G296+G297+G298+G299</f>
        <v>877910</v>
      </c>
    </row>
    <row r="296" spans="1:7" ht="12.75">
      <c r="A296" s="6" t="s">
        <v>319</v>
      </c>
      <c r="B296" s="3" t="s">
        <v>650</v>
      </c>
      <c r="C296" s="3" t="s">
        <v>360</v>
      </c>
      <c r="D296" s="68" t="s">
        <v>337</v>
      </c>
      <c r="E296" s="68" t="s">
        <v>329</v>
      </c>
      <c r="F296" s="69">
        <v>633500</v>
      </c>
      <c r="G296" s="69">
        <v>633500</v>
      </c>
    </row>
    <row r="297" spans="1:7" ht="22.5">
      <c r="A297" s="6" t="s">
        <v>320</v>
      </c>
      <c r="B297" s="3" t="s">
        <v>650</v>
      </c>
      <c r="C297" s="3" t="s">
        <v>318</v>
      </c>
      <c r="D297" s="68" t="s">
        <v>337</v>
      </c>
      <c r="E297" s="68" t="s">
        <v>329</v>
      </c>
      <c r="F297" s="69">
        <v>191330</v>
      </c>
      <c r="G297" s="69">
        <v>191330</v>
      </c>
    </row>
    <row r="298" spans="1:7" ht="12.75">
      <c r="A298" s="6" t="s">
        <v>319</v>
      </c>
      <c r="B298" s="3" t="s">
        <v>650</v>
      </c>
      <c r="C298" s="3" t="s">
        <v>360</v>
      </c>
      <c r="D298" s="68" t="s">
        <v>337</v>
      </c>
      <c r="E298" s="68" t="s">
        <v>331</v>
      </c>
      <c r="F298" s="69">
        <v>39155.84</v>
      </c>
      <c r="G298" s="69">
        <v>39155.84</v>
      </c>
    </row>
    <row r="299" spans="1:7" ht="22.5">
      <c r="A299" s="6" t="s">
        <v>320</v>
      </c>
      <c r="B299" s="3" t="s">
        <v>650</v>
      </c>
      <c r="C299" s="3" t="s">
        <v>318</v>
      </c>
      <c r="D299" s="68" t="s">
        <v>337</v>
      </c>
      <c r="E299" s="68" t="s">
        <v>331</v>
      </c>
      <c r="F299" s="69">
        <v>13924.16</v>
      </c>
      <c r="G299" s="69">
        <v>13924.16</v>
      </c>
    </row>
    <row r="300" spans="1:7" ht="22.5">
      <c r="A300" s="7" t="s">
        <v>400</v>
      </c>
      <c r="B300" s="3" t="s">
        <v>78</v>
      </c>
      <c r="C300" s="68"/>
      <c r="D300" s="68"/>
      <c r="E300" s="68"/>
      <c r="F300" s="70">
        <f>SUM(F301:F311)</f>
        <v>257494527.61</v>
      </c>
      <c r="G300" s="70">
        <f>SUM(G301:G311)</f>
        <v>257076238.27999997</v>
      </c>
    </row>
    <row r="301" spans="1:7" ht="12.75">
      <c r="A301" s="6" t="s">
        <v>319</v>
      </c>
      <c r="B301" s="3" t="s">
        <v>78</v>
      </c>
      <c r="C301" s="3" t="s">
        <v>360</v>
      </c>
      <c r="D301" s="3" t="s">
        <v>337</v>
      </c>
      <c r="E301" s="3" t="s">
        <v>329</v>
      </c>
      <c r="F301" s="69">
        <v>68048645.84</v>
      </c>
      <c r="G301" s="69">
        <v>68048645.84</v>
      </c>
    </row>
    <row r="302" spans="1:7" ht="12.75">
      <c r="A302" s="6" t="s">
        <v>553</v>
      </c>
      <c r="B302" s="3" t="s">
        <v>78</v>
      </c>
      <c r="C302" s="3" t="s">
        <v>361</v>
      </c>
      <c r="D302" s="3" t="s">
        <v>337</v>
      </c>
      <c r="E302" s="3" t="s">
        <v>329</v>
      </c>
      <c r="F302" s="69">
        <v>690</v>
      </c>
      <c r="G302" s="69">
        <v>690</v>
      </c>
    </row>
    <row r="303" spans="1:7" ht="22.5">
      <c r="A303" s="6" t="s">
        <v>320</v>
      </c>
      <c r="B303" s="3" t="s">
        <v>78</v>
      </c>
      <c r="C303" s="3" t="s">
        <v>318</v>
      </c>
      <c r="D303" s="3" t="s">
        <v>337</v>
      </c>
      <c r="E303" s="3" t="s">
        <v>329</v>
      </c>
      <c r="F303" s="69">
        <v>20364230.54</v>
      </c>
      <c r="G303" s="69">
        <v>20364230.54</v>
      </c>
    </row>
    <row r="304" spans="1:7" ht="12.75">
      <c r="A304" s="7" t="s">
        <v>370</v>
      </c>
      <c r="B304" s="3" t="s">
        <v>78</v>
      </c>
      <c r="C304" s="3" t="s">
        <v>369</v>
      </c>
      <c r="D304" s="3" t="s">
        <v>337</v>
      </c>
      <c r="E304" s="3" t="s">
        <v>329</v>
      </c>
      <c r="F304" s="69">
        <v>4098982.22</v>
      </c>
      <c r="G304" s="69">
        <v>4064184.01</v>
      </c>
    </row>
    <row r="305" spans="1:7" ht="12.75">
      <c r="A305" s="7" t="s">
        <v>284</v>
      </c>
      <c r="B305" s="3" t="s">
        <v>78</v>
      </c>
      <c r="C305" s="3" t="s">
        <v>348</v>
      </c>
      <c r="D305" s="3" t="s">
        <v>337</v>
      </c>
      <c r="E305" s="3" t="s">
        <v>329</v>
      </c>
      <c r="F305" s="69">
        <v>25468052.79</v>
      </c>
      <c r="G305" s="69">
        <v>25190153.9</v>
      </c>
    </row>
    <row r="306" spans="1:7" ht="12.75">
      <c r="A306" s="31" t="s">
        <v>386</v>
      </c>
      <c r="B306" s="3" t="s">
        <v>78</v>
      </c>
      <c r="C306" s="3" t="s">
        <v>385</v>
      </c>
      <c r="D306" s="3" t="s">
        <v>337</v>
      </c>
      <c r="E306" s="3" t="s">
        <v>329</v>
      </c>
      <c r="F306" s="69">
        <v>30867195.18</v>
      </c>
      <c r="G306" s="69">
        <v>30814512.94</v>
      </c>
    </row>
    <row r="307" spans="1:7" ht="22.5">
      <c r="A307" s="7" t="s">
        <v>359</v>
      </c>
      <c r="B307" s="3" t="s">
        <v>78</v>
      </c>
      <c r="C307" s="3" t="s">
        <v>357</v>
      </c>
      <c r="D307" s="3" t="s">
        <v>337</v>
      </c>
      <c r="E307" s="3" t="s">
        <v>329</v>
      </c>
      <c r="F307" s="69">
        <v>101395547.63</v>
      </c>
      <c r="G307" s="69">
        <v>101395547.63</v>
      </c>
    </row>
    <row r="308" spans="1:7" ht="12.75">
      <c r="A308" s="10" t="s">
        <v>262</v>
      </c>
      <c r="B308" s="3" t="s">
        <v>78</v>
      </c>
      <c r="C308" s="3" t="s">
        <v>358</v>
      </c>
      <c r="D308" s="3" t="s">
        <v>337</v>
      </c>
      <c r="E308" s="3" t="s">
        <v>329</v>
      </c>
      <c r="F308" s="69">
        <v>172900</v>
      </c>
      <c r="G308" s="69">
        <v>172900</v>
      </c>
    </row>
    <row r="309" spans="1:7" ht="12.75">
      <c r="A309" s="7" t="s">
        <v>352</v>
      </c>
      <c r="B309" s="3" t="s">
        <v>78</v>
      </c>
      <c r="C309" s="3" t="s">
        <v>349</v>
      </c>
      <c r="D309" s="3" t="s">
        <v>337</v>
      </c>
      <c r="E309" s="3" t="s">
        <v>329</v>
      </c>
      <c r="F309" s="69">
        <v>6736133.96</v>
      </c>
      <c r="G309" s="69">
        <v>6732410.44</v>
      </c>
    </row>
    <row r="310" spans="1:7" ht="12.75">
      <c r="A310" s="7" t="s">
        <v>315</v>
      </c>
      <c r="B310" s="3" t="s">
        <v>78</v>
      </c>
      <c r="C310" s="3" t="s">
        <v>351</v>
      </c>
      <c r="D310" s="3" t="s">
        <v>337</v>
      </c>
      <c r="E310" s="3" t="s">
        <v>329</v>
      </c>
      <c r="F310" s="69">
        <v>229620.43</v>
      </c>
      <c r="G310" s="69">
        <v>182431.78</v>
      </c>
    </row>
    <row r="311" spans="1:7" ht="12.75">
      <c r="A311" s="93" t="s">
        <v>531</v>
      </c>
      <c r="B311" s="3" t="s">
        <v>78</v>
      </c>
      <c r="C311" s="3" t="s">
        <v>530</v>
      </c>
      <c r="D311" s="3" t="s">
        <v>337</v>
      </c>
      <c r="E311" s="3" t="s">
        <v>329</v>
      </c>
      <c r="F311" s="92">
        <v>112529.02</v>
      </c>
      <c r="G311" s="92">
        <v>110531.2</v>
      </c>
    </row>
    <row r="312" spans="1:7" ht="22.5">
      <c r="A312" s="14" t="s">
        <v>505</v>
      </c>
      <c r="B312" s="68" t="s">
        <v>79</v>
      </c>
      <c r="C312" s="68"/>
      <c r="D312" s="68"/>
      <c r="E312" s="68"/>
      <c r="F312" s="70">
        <f>SUM(F313:F320)</f>
        <v>31547374.039999995</v>
      </c>
      <c r="G312" s="70">
        <f>SUM(G313:G320)</f>
        <v>31500500.889999997</v>
      </c>
    </row>
    <row r="313" spans="1:7" ht="12.75">
      <c r="A313" s="6" t="s">
        <v>319</v>
      </c>
      <c r="B313" s="3" t="s">
        <v>79</v>
      </c>
      <c r="C313" s="3" t="s">
        <v>360</v>
      </c>
      <c r="D313" s="68" t="s">
        <v>337</v>
      </c>
      <c r="E313" s="68" t="s">
        <v>331</v>
      </c>
      <c r="F313" s="69">
        <v>19982019.83</v>
      </c>
      <c r="G313" s="69">
        <v>19982019.83</v>
      </c>
    </row>
    <row r="314" spans="1:7" ht="22.5">
      <c r="A314" s="6" t="s">
        <v>320</v>
      </c>
      <c r="B314" s="3" t="s">
        <v>79</v>
      </c>
      <c r="C314" s="3" t="s">
        <v>318</v>
      </c>
      <c r="D314" s="68" t="s">
        <v>337</v>
      </c>
      <c r="E314" s="68" t="s">
        <v>331</v>
      </c>
      <c r="F314" s="69">
        <v>5998098.56</v>
      </c>
      <c r="G314" s="69">
        <v>5998098.56</v>
      </c>
    </row>
    <row r="315" spans="1:7" ht="12.75">
      <c r="A315" s="7" t="s">
        <v>370</v>
      </c>
      <c r="B315" s="3" t="s">
        <v>79</v>
      </c>
      <c r="C315" s="3" t="s">
        <v>369</v>
      </c>
      <c r="D315" s="68" t="s">
        <v>337</v>
      </c>
      <c r="E315" s="68" t="s">
        <v>331</v>
      </c>
      <c r="F315" s="69">
        <v>475066.17</v>
      </c>
      <c r="G315" s="69">
        <v>475066.17</v>
      </c>
    </row>
    <row r="316" spans="1:7" ht="12.75">
      <c r="A316" s="7" t="s">
        <v>284</v>
      </c>
      <c r="B316" s="3" t="s">
        <v>79</v>
      </c>
      <c r="C316" s="3" t="s">
        <v>348</v>
      </c>
      <c r="D316" s="68" t="s">
        <v>337</v>
      </c>
      <c r="E316" s="68" t="s">
        <v>331</v>
      </c>
      <c r="F316" s="69">
        <v>4038567.52</v>
      </c>
      <c r="G316" s="69">
        <v>4011713.09</v>
      </c>
    </row>
    <row r="317" spans="1:7" ht="12.75">
      <c r="A317" s="31" t="s">
        <v>386</v>
      </c>
      <c r="B317" s="3" t="s">
        <v>79</v>
      </c>
      <c r="C317" s="3" t="s">
        <v>385</v>
      </c>
      <c r="D317" s="68" t="s">
        <v>337</v>
      </c>
      <c r="E317" s="68" t="s">
        <v>331</v>
      </c>
      <c r="F317" s="69">
        <v>995408.97</v>
      </c>
      <c r="G317" s="69">
        <v>975390.25</v>
      </c>
    </row>
    <row r="318" spans="1:7" ht="12.75">
      <c r="A318" s="7" t="s">
        <v>352</v>
      </c>
      <c r="B318" s="3" t="s">
        <v>79</v>
      </c>
      <c r="C318" s="3" t="s">
        <v>349</v>
      </c>
      <c r="D318" s="68" t="s">
        <v>337</v>
      </c>
      <c r="E318" s="68" t="s">
        <v>331</v>
      </c>
      <c r="F318" s="69">
        <v>34850</v>
      </c>
      <c r="G318" s="69">
        <v>34850</v>
      </c>
    </row>
    <row r="319" spans="1:7" ht="12.75">
      <c r="A319" s="7" t="s">
        <v>315</v>
      </c>
      <c r="B319" s="3" t="s">
        <v>79</v>
      </c>
      <c r="C319" s="3" t="s">
        <v>351</v>
      </c>
      <c r="D319" s="68" t="s">
        <v>337</v>
      </c>
      <c r="E319" s="68" t="s">
        <v>331</v>
      </c>
      <c r="F319" s="69">
        <v>11225</v>
      </c>
      <c r="G319" s="69">
        <v>11225</v>
      </c>
    </row>
    <row r="320" spans="1:7" ht="12.75">
      <c r="A320" s="93" t="s">
        <v>531</v>
      </c>
      <c r="B320" s="3" t="s">
        <v>79</v>
      </c>
      <c r="C320" s="3" t="s">
        <v>530</v>
      </c>
      <c r="D320" s="68" t="s">
        <v>337</v>
      </c>
      <c r="E320" s="68" t="s">
        <v>331</v>
      </c>
      <c r="F320" s="69">
        <v>12137.99</v>
      </c>
      <c r="G320" s="69">
        <v>12137.99</v>
      </c>
    </row>
    <row r="321" spans="1:7" ht="45">
      <c r="A321" s="35" t="s">
        <v>520</v>
      </c>
      <c r="B321" s="3" t="s">
        <v>519</v>
      </c>
      <c r="C321" s="3"/>
      <c r="D321" s="68"/>
      <c r="E321" s="68"/>
      <c r="F321" s="69">
        <f>F322+F323+F324</f>
        <v>44601550</v>
      </c>
      <c r="G321" s="69">
        <f>G322+G323+G324</f>
        <v>44334290.41</v>
      </c>
    </row>
    <row r="322" spans="1:7" ht="12.75">
      <c r="A322" s="6" t="s">
        <v>319</v>
      </c>
      <c r="B322" s="3" t="s">
        <v>519</v>
      </c>
      <c r="C322" s="3" t="s">
        <v>360</v>
      </c>
      <c r="D322" s="68" t="s">
        <v>337</v>
      </c>
      <c r="E322" s="68" t="s">
        <v>329</v>
      </c>
      <c r="F322" s="69">
        <v>19626181.97</v>
      </c>
      <c r="G322" s="69">
        <v>19626181.97</v>
      </c>
    </row>
    <row r="323" spans="1:7" ht="22.5">
      <c r="A323" s="6" t="s">
        <v>320</v>
      </c>
      <c r="B323" s="3" t="s">
        <v>519</v>
      </c>
      <c r="C323" s="3" t="s">
        <v>318</v>
      </c>
      <c r="D323" s="68" t="s">
        <v>337</v>
      </c>
      <c r="E323" s="68" t="s">
        <v>329</v>
      </c>
      <c r="F323" s="69">
        <v>5937672.61</v>
      </c>
      <c r="G323" s="69">
        <v>5937672.61</v>
      </c>
    </row>
    <row r="324" spans="1:7" ht="22.5">
      <c r="A324" s="7" t="s">
        <v>359</v>
      </c>
      <c r="B324" s="3" t="s">
        <v>519</v>
      </c>
      <c r="C324" s="3" t="s">
        <v>357</v>
      </c>
      <c r="D324" s="68" t="s">
        <v>337</v>
      </c>
      <c r="E324" s="68" t="s">
        <v>329</v>
      </c>
      <c r="F324" s="69">
        <v>19037695.42</v>
      </c>
      <c r="G324" s="69">
        <v>18770435.83</v>
      </c>
    </row>
    <row r="325" spans="1:7" ht="12.75">
      <c r="A325" s="16" t="s">
        <v>286</v>
      </c>
      <c r="B325" s="3" t="s">
        <v>292</v>
      </c>
      <c r="C325" s="3"/>
      <c r="D325" s="3"/>
      <c r="E325" s="3"/>
      <c r="F325" s="69">
        <f>F326+F331</f>
        <v>21925738.32</v>
      </c>
      <c r="G325" s="69">
        <f>G326+G331</f>
        <v>21776437.41</v>
      </c>
    </row>
    <row r="326" spans="1:7" ht="12.75">
      <c r="A326" s="5" t="s">
        <v>288</v>
      </c>
      <c r="B326" s="3" t="s">
        <v>98</v>
      </c>
      <c r="C326" s="3"/>
      <c r="D326" s="3"/>
      <c r="E326" s="3"/>
      <c r="F326" s="69">
        <f>F327+F328+F329+F330</f>
        <v>6779633.75</v>
      </c>
      <c r="G326" s="69">
        <f>G327+G328+G329+G330</f>
        <v>6666391.52</v>
      </c>
    </row>
    <row r="327" spans="1:7" ht="12.75">
      <c r="A327" s="6" t="s">
        <v>271</v>
      </c>
      <c r="B327" s="3" t="s">
        <v>98</v>
      </c>
      <c r="C327" s="3" t="s">
        <v>345</v>
      </c>
      <c r="D327" s="3" t="s">
        <v>337</v>
      </c>
      <c r="E327" s="3" t="s">
        <v>338</v>
      </c>
      <c r="F327" s="69">
        <v>3699043.63</v>
      </c>
      <c r="G327" s="69">
        <v>3618569.15</v>
      </c>
    </row>
    <row r="328" spans="1:7" ht="22.5">
      <c r="A328" s="6" t="s">
        <v>346</v>
      </c>
      <c r="B328" s="3" t="s">
        <v>98</v>
      </c>
      <c r="C328" s="3" t="s">
        <v>347</v>
      </c>
      <c r="D328" s="3" t="s">
        <v>337</v>
      </c>
      <c r="E328" s="3" t="s">
        <v>338</v>
      </c>
      <c r="F328" s="69">
        <v>3000</v>
      </c>
      <c r="G328" s="69">
        <v>3000</v>
      </c>
    </row>
    <row r="329" spans="1:7" ht="22.5">
      <c r="A329" s="6" t="s">
        <v>272</v>
      </c>
      <c r="B329" s="3" t="s">
        <v>98</v>
      </c>
      <c r="C329" s="3" t="s">
        <v>270</v>
      </c>
      <c r="D329" s="3" t="s">
        <v>337</v>
      </c>
      <c r="E329" s="3" t="s">
        <v>338</v>
      </c>
      <c r="F329" s="69">
        <v>1077590.12</v>
      </c>
      <c r="G329" s="69">
        <v>1062222.37</v>
      </c>
    </row>
    <row r="330" spans="1:7" ht="12.75">
      <c r="A330" s="7" t="s">
        <v>284</v>
      </c>
      <c r="B330" s="3" t="s">
        <v>98</v>
      </c>
      <c r="C330" s="3" t="s">
        <v>348</v>
      </c>
      <c r="D330" s="3" t="s">
        <v>337</v>
      </c>
      <c r="E330" s="3" t="s">
        <v>338</v>
      </c>
      <c r="F330" s="69">
        <v>2000000</v>
      </c>
      <c r="G330" s="69">
        <v>1982600</v>
      </c>
    </row>
    <row r="331" spans="1:7" ht="22.5">
      <c r="A331" s="7" t="s">
        <v>204</v>
      </c>
      <c r="B331" s="3" t="s">
        <v>99</v>
      </c>
      <c r="C331" s="3"/>
      <c r="D331" s="3"/>
      <c r="E331" s="3"/>
      <c r="F331" s="69">
        <f>SUM(F332:F339)</f>
        <v>15146104.570000002</v>
      </c>
      <c r="G331" s="69">
        <f>SUM(G332:G339)</f>
        <v>15110045.89</v>
      </c>
    </row>
    <row r="332" spans="1:7" ht="12.75">
      <c r="A332" s="6" t="s">
        <v>319</v>
      </c>
      <c r="B332" s="3" t="s">
        <v>99</v>
      </c>
      <c r="C332" s="3" t="s">
        <v>360</v>
      </c>
      <c r="D332" s="3" t="s">
        <v>337</v>
      </c>
      <c r="E332" s="3" t="s">
        <v>338</v>
      </c>
      <c r="F332" s="69">
        <v>9284118.15</v>
      </c>
      <c r="G332" s="69">
        <v>9284018.16</v>
      </c>
    </row>
    <row r="333" spans="1:7" ht="22.5">
      <c r="A333" s="6" t="s">
        <v>320</v>
      </c>
      <c r="B333" s="3" t="s">
        <v>99</v>
      </c>
      <c r="C333" s="3" t="s">
        <v>318</v>
      </c>
      <c r="D333" s="3" t="s">
        <v>337</v>
      </c>
      <c r="E333" s="3" t="s">
        <v>338</v>
      </c>
      <c r="F333" s="69">
        <v>2408204.68</v>
      </c>
      <c r="G333" s="69">
        <v>2408204.68</v>
      </c>
    </row>
    <row r="334" spans="1:7" ht="12.75">
      <c r="A334" s="7" t="s">
        <v>370</v>
      </c>
      <c r="B334" s="3" t="s">
        <v>99</v>
      </c>
      <c r="C334" s="3" t="s">
        <v>369</v>
      </c>
      <c r="D334" s="3" t="s">
        <v>337</v>
      </c>
      <c r="E334" s="3" t="s">
        <v>338</v>
      </c>
      <c r="F334" s="69">
        <v>985601.23</v>
      </c>
      <c r="G334" s="69">
        <v>983522.16</v>
      </c>
    </row>
    <row r="335" spans="1:7" ht="12.75">
      <c r="A335" s="7" t="s">
        <v>284</v>
      </c>
      <c r="B335" s="3" t="s">
        <v>99</v>
      </c>
      <c r="C335" s="3" t="s">
        <v>348</v>
      </c>
      <c r="D335" s="3" t="s">
        <v>337</v>
      </c>
      <c r="E335" s="3" t="s">
        <v>338</v>
      </c>
      <c r="F335" s="69">
        <v>2056805.08</v>
      </c>
      <c r="G335" s="69">
        <v>2026125.17</v>
      </c>
    </row>
    <row r="336" spans="1:7" ht="12.75">
      <c r="A336" s="31" t="s">
        <v>386</v>
      </c>
      <c r="B336" s="3" t="s">
        <v>99</v>
      </c>
      <c r="C336" s="3" t="s">
        <v>385</v>
      </c>
      <c r="D336" s="3" t="s">
        <v>337</v>
      </c>
      <c r="E336" s="3" t="s">
        <v>338</v>
      </c>
      <c r="F336" s="69">
        <v>352259.05</v>
      </c>
      <c r="G336" s="69">
        <v>349059.34</v>
      </c>
    </row>
    <row r="337" spans="1:7" ht="12.75">
      <c r="A337" s="7" t="s">
        <v>352</v>
      </c>
      <c r="B337" s="3" t="s">
        <v>99</v>
      </c>
      <c r="C337" s="3" t="s">
        <v>349</v>
      </c>
      <c r="D337" s="3" t="s">
        <v>337</v>
      </c>
      <c r="E337" s="3" t="s">
        <v>338</v>
      </c>
      <c r="F337" s="69">
        <v>47267</v>
      </c>
      <c r="G337" s="69">
        <v>47267</v>
      </c>
    </row>
    <row r="338" spans="1:7" ht="12.75">
      <c r="A338" s="7" t="s">
        <v>315</v>
      </c>
      <c r="B338" s="3" t="s">
        <v>99</v>
      </c>
      <c r="C338" s="3" t="s">
        <v>351</v>
      </c>
      <c r="D338" s="3" t="s">
        <v>337</v>
      </c>
      <c r="E338" s="3" t="s">
        <v>338</v>
      </c>
      <c r="F338" s="69">
        <v>4574</v>
      </c>
      <c r="G338" s="69">
        <v>4574</v>
      </c>
    </row>
    <row r="339" spans="1:7" ht="12.75">
      <c r="A339" s="7" t="s">
        <v>531</v>
      </c>
      <c r="B339" s="3" t="s">
        <v>99</v>
      </c>
      <c r="C339" s="3" t="s">
        <v>530</v>
      </c>
      <c r="D339" s="3" t="s">
        <v>337</v>
      </c>
      <c r="E339" s="3" t="s">
        <v>338</v>
      </c>
      <c r="F339" s="69">
        <v>7275.38</v>
      </c>
      <c r="G339" s="69">
        <v>7275.38</v>
      </c>
    </row>
    <row r="340" spans="1:7" ht="22.5">
      <c r="A340" s="42" t="s">
        <v>301</v>
      </c>
      <c r="B340" s="3" t="s">
        <v>450</v>
      </c>
      <c r="C340" s="3"/>
      <c r="D340" s="3"/>
      <c r="E340" s="3"/>
      <c r="F340" s="69">
        <f>F362+F359+F346+F365+F341+F344+F353+F355+F350</f>
        <v>76710760</v>
      </c>
      <c r="G340" s="69">
        <f>G362+G359+G346+G365+G341+G344+G353+G355+G350</f>
        <v>61224344.29</v>
      </c>
    </row>
    <row r="341" spans="1:7" ht="12.75">
      <c r="A341" s="7" t="s">
        <v>307</v>
      </c>
      <c r="B341" s="3" t="s">
        <v>401</v>
      </c>
      <c r="C341" s="3"/>
      <c r="D341" s="3"/>
      <c r="E341" s="3"/>
      <c r="F341" s="69">
        <f>F342+F343</f>
        <v>2746160</v>
      </c>
      <c r="G341" s="69">
        <f>G342+G343</f>
        <v>2286688.7600000002</v>
      </c>
    </row>
    <row r="342" spans="1:7" ht="12.75">
      <c r="A342" s="14" t="s">
        <v>285</v>
      </c>
      <c r="B342" s="3" t="s">
        <v>401</v>
      </c>
      <c r="C342" s="3" t="s">
        <v>348</v>
      </c>
      <c r="D342" s="3" t="s">
        <v>337</v>
      </c>
      <c r="E342" s="3" t="s">
        <v>329</v>
      </c>
      <c r="F342" s="69">
        <v>2065760</v>
      </c>
      <c r="G342" s="69">
        <v>1765444.35</v>
      </c>
    </row>
    <row r="343" spans="1:7" ht="12.75">
      <c r="A343" s="10" t="s">
        <v>262</v>
      </c>
      <c r="B343" s="3" t="s">
        <v>401</v>
      </c>
      <c r="C343" s="3" t="s">
        <v>358</v>
      </c>
      <c r="D343" s="3" t="s">
        <v>337</v>
      </c>
      <c r="E343" s="3" t="s">
        <v>329</v>
      </c>
      <c r="F343" s="69">
        <v>680400</v>
      </c>
      <c r="G343" s="69">
        <v>521244.41</v>
      </c>
    </row>
    <row r="344" spans="1:7" ht="12.75">
      <c r="A344" s="7" t="s">
        <v>308</v>
      </c>
      <c r="B344" s="3" t="s">
        <v>402</v>
      </c>
      <c r="C344" s="3"/>
      <c r="D344" s="3"/>
      <c r="E344" s="3"/>
      <c r="F344" s="69">
        <f>F345</f>
        <v>2773269.56</v>
      </c>
      <c r="G344" s="69">
        <f>G345</f>
        <v>2275824.47</v>
      </c>
    </row>
    <row r="345" spans="1:7" ht="12.75">
      <c r="A345" s="14" t="s">
        <v>285</v>
      </c>
      <c r="B345" s="3" t="s">
        <v>402</v>
      </c>
      <c r="C345" s="3" t="s">
        <v>348</v>
      </c>
      <c r="D345" s="3" t="s">
        <v>337</v>
      </c>
      <c r="E345" s="3" t="s">
        <v>329</v>
      </c>
      <c r="F345" s="69">
        <v>2773269.56</v>
      </c>
      <c r="G345" s="69">
        <v>2275824.47</v>
      </c>
    </row>
    <row r="346" spans="1:7" ht="22.5">
      <c r="A346" s="21" t="s">
        <v>403</v>
      </c>
      <c r="B346" s="3" t="s">
        <v>82</v>
      </c>
      <c r="C346" s="3"/>
      <c r="D346" s="3"/>
      <c r="E346" s="3"/>
      <c r="F346" s="69">
        <f>SUM(F347:F349)</f>
        <v>7689499.22</v>
      </c>
      <c r="G346" s="69">
        <f>SUM(G347:G349)</f>
        <v>5764016.039999999</v>
      </c>
    </row>
    <row r="347" spans="1:7" ht="12.75">
      <c r="A347" s="14" t="s">
        <v>285</v>
      </c>
      <c r="B347" s="3" t="s">
        <v>82</v>
      </c>
      <c r="C347" s="3" t="s">
        <v>348</v>
      </c>
      <c r="D347" s="3" t="s">
        <v>337</v>
      </c>
      <c r="E347" s="3" t="s">
        <v>329</v>
      </c>
      <c r="F347" s="69">
        <v>4820150.03</v>
      </c>
      <c r="G347" s="69">
        <v>2975887.53</v>
      </c>
    </row>
    <row r="348" spans="1:7" ht="22.5">
      <c r="A348" s="14" t="s">
        <v>260</v>
      </c>
      <c r="B348" s="3" t="s">
        <v>82</v>
      </c>
      <c r="C348" s="3" t="s">
        <v>197</v>
      </c>
      <c r="D348" s="3" t="s">
        <v>337</v>
      </c>
      <c r="E348" s="3" t="s">
        <v>329</v>
      </c>
      <c r="F348" s="69">
        <v>87997.64</v>
      </c>
      <c r="G348" s="69">
        <v>6776.96</v>
      </c>
    </row>
    <row r="349" spans="1:7" ht="12.75">
      <c r="A349" s="10" t="s">
        <v>262</v>
      </c>
      <c r="B349" s="3" t="s">
        <v>82</v>
      </c>
      <c r="C349" s="3" t="s">
        <v>358</v>
      </c>
      <c r="D349" s="3" t="s">
        <v>337</v>
      </c>
      <c r="E349" s="3" t="s">
        <v>329</v>
      </c>
      <c r="F349" s="69">
        <v>2781351.55</v>
      </c>
      <c r="G349" s="69">
        <v>2781351.55</v>
      </c>
    </row>
    <row r="350" spans="1:7" ht="12.75">
      <c r="A350" s="10" t="s">
        <v>652</v>
      </c>
      <c r="B350" s="3" t="s">
        <v>651</v>
      </c>
      <c r="C350" s="3"/>
      <c r="D350" s="3"/>
      <c r="E350" s="3"/>
      <c r="F350" s="69">
        <f>F351+F352</f>
        <v>1827857</v>
      </c>
      <c r="G350" s="69">
        <f>G351+G352</f>
        <v>1355523.06</v>
      </c>
    </row>
    <row r="351" spans="1:7" ht="12.75">
      <c r="A351" s="14" t="s">
        <v>285</v>
      </c>
      <c r="B351" s="3" t="s">
        <v>651</v>
      </c>
      <c r="C351" s="3" t="s">
        <v>348</v>
      </c>
      <c r="D351" s="3" t="s">
        <v>337</v>
      </c>
      <c r="E351" s="3" t="s">
        <v>329</v>
      </c>
      <c r="F351" s="69">
        <v>1070909.16</v>
      </c>
      <c r="G351" s="69">
        <v>598575.22</v>
      </c>
    </row>
    <row r="352" spans="1:7" ht="12.75">
      <c r="A352" s="10" t="s">
        <v>262</v>
      </c>
      <c r="B352" s="3" t="s">
        <v>651</v>
      </c>
      <c r="C352" s="3" t="s">
        <v>358</v>
      </c>
      <c r="D352" s="3" t="s">
        <v>337</v>
      </c>
      <c r="E352" s="3" t="s">
        <v>329</v>
      </c>
      <c r="F352" s="69">
        <v>756947.84</v>
      </c>
      <c r="G352" s="69">
        <v>756947.84</v>
      </c>
    </row>
    <row r="353" spans="1:7" ht="12.75">
      <c r="A353" s="7" t="s">
        <v>309</v>
      </c>
      <c r="B353" s="3" t="s">
        <v>89</v>
      </c>
      <c r="C353" s="3"/>
      <c r="D353" s="3"/>
      <c r="E353" s="3"/>
      <c r="F353" s="69">
        <f>F354</f>
        <v>5612000</v>
      </c>
      <c r="G353" s="69">
        <f>G354</f>
        <v>3768148.23</v>
      </c>
    </row>
    <row r="354" spans="1:7" ht="12.75">
      <c r="A354" s="14" t="s">
        <v>285</v>
      </c>
      <c r="B354" s="3" t="s">
        <v>89</v>
      </c>
      <c r="C354" s="3" t="s">
        <v>348</v>
      </c>
      <c r="D354" s="3" t="s">
        <v>337</v>
      </c>
      <c r="E354" s="3" t="s">
        <v>329</v>
      </c>
      <c r="F354" s="69">
        <f>4244000+1368000</f>
        <v>5612000</v>
      </c>
      <c r="G354" s="69">
        <v>3768148.23</v>
      </c>
    </row>
    <row r="355" spans="1:7" ht="22.5">
      <c r="A355" s="7" t="s">
        <v>404</v>
      </c>
      <c r="B355" s="3" t="s">
        <v>526</v>
      </c>
      <c r="C355" s="3"/>
      <c r="D355" s="3"/>
      <c r="E355" s="3"/>
      <c r="F355" s="69">
        <f>F356+F358+F357</f>
        <v>44376590</v>
      </c>
      <c r="G355" s="69">
        <f>G356+G358+G357</f>
        <v>34493352.489999995</v>
      </c>
    </row>
    <row r="356" spans="1:7" ht="12.75">
      <c r="A356" s="14" t="s">
        <v>285</v>
      </c>
      <c r="B356" s="3" t="s">
        <v>526</v>
      </c>
      <c r="C356" s="3" t="s">
        <v>348</v>
      </c>
      <c r="D356" s="3" t="s">
        <v>337</v>
      </c>
      <c r="E356" s="3" t="s">
        <v>329</v>
      </c>
      <c r="F356" s="69">
        <v>19470595.62</v>
      </c>
      <c r="G356" s="69">
        <v>17603756.58</v>
      </c>
    </row>
    <row r="357" spans="1:7" ht="22.5">
      <c r="A357" s="7" t="s">
        <v>359</v>
      </c>
      <c r="B357" s="3" t="s">
        <v>526</v>
      </c>
      <c r="C357" s="3" t="s">
        <v>357</v>
      </c>
      <c r="D357" s="3" t="s">
        <v>337</v>
      </c>
      <c r="E357" s="3" t="s">
        <v>329</v>
      </c>
      <c r="F357" s="69">
        <v>17047883.21</v>
      </c>
      <c r="G357" s="69">
        <v>16889595.91</v>
      </c>
    </row>
    <row r="358" spans="1:7" ht="12.75">
      <c r="A358" s="10" t="s">
        <v>262</v>
      </c>
      <c r="B358" s="3" t="s">
        <v>526</v>
      </c>
      <c r="C358" s="3" t="s">
        <v>358</v>
      </c>
      <c r="D358" s="3" t="s">
        <v>337</v>
      </c>
      <c r="E358" s="3" t="s">
        <v>329</v>
      </c>
      <c r="F358" s="69">
        <v>7858111.17</v>
      </c>
      <c r="G358" s="74">
        <v>0</v>
      </c>
    </row>
    <row r="359" spans="1:7" ht="22.5">
      <c r="A359" s="14" t="s">
        <v>280</v>
      </c>
      <c r="B359" s="12" t="s">
        <v>80</v>
      </c>
      <c r="C359" s="3"/>
      <c r="D359" s="3"/>
      <c r="E359" s="3"/>
      <c r="F359" s="69">
        <f>F360+F361</f>
        <v>3954067.7</v>
      </c>
      <c r="G359" s="69">
        <f>G360+G361</f>
        <v>3603850.62</v>
      </c>
    </row>
    <row r="360" spans="1:7" ht="12.75">
      <c r="A360" s="14" t="s">
        <v>285</v>
      </c>
      <c r="B360" s="12" t="s">
        <v>80</v>
      </c>
      <c r="C360" s="3" t="s">
        <v>348</v>
      </c>
      <c r="D360" s="3" t="s">
        <v>337</v>
      </c>
      <c r="E360" s="3" t="s">
        <v>329</v>
      </c>
      <c r="F360" s="69">
        <v>2110889.68</v>
      </c>
      <c r="G360" s="69">
        <v>1760672.6</v>
      </c>
    </row>
    <row r="361" spans="1:7" ht="12.75">
      <c r="A361" s="10" t="s">
        <v>262</v>
      </c>
      <c r="B361" s="12" t="s">
        <v>80</v>
      </c>
      <c r="C361" s="3" t="s">
        <v>358</v>
      </c>
      <c r="D361" s="3" t="s">
        <v>337</v>
      </c>
      <c r="E361" s="3" t="s">
        <v>329</v>
      </c>
      <c r="F361" s="69">
        <v>1843178.02</v>
      </c>
      <c r="G361" s="69">
        <v>1843178.02</v>
      </c>
    </row>
    <row r="362" spans="1:7" ht="22.5">
      <c r="A362" s="6" t="s">
        <v>483</v>
      </c>
      <c r="B362" s="3" t="s">
        <v>179</v>
      </c>
      <c r="C362" s="3"/>
      <c r="D362" s="3"/>
      <c r="E362" s="3"/>
      <c r="F362" s="69">
        <f>F363+F364</f>
        <v>7506436.08</v>
      </c>
      <c r="G362" s="69">
        <f>G363+G364</f>
        <v>7506433.68</v>
      </c>
    </row>
    <row r="363" spans="1:7" ht="12.75">
      <c r="A363" s="14" t="s">
        <v>285</v>
      </c>
      <c r="B363" s="3" t="s">
        <v>179</v>
      </c>
      <c r="C363" s="3" t="s">
        <v>348</v>
      </c>
      <c r="D363" s="3" t="s">
        <v>337</v>
      </c>
      <c r="E363" s="3" t="s">
        <v>329</v>
      </c>
      <c r="F363" s="69">
        <v>3994641.35</v>
      </c>
      <c r="G363" s="73">
        <v>3994638.95</v>
      </c>
    </row>
    <row r="364" spans="1:7" ht="12.75">
      <c r="A364" s="10" t="s">
        <v>262</v>
      </c>
      <c r="B364" s="3" t="s">
        <v>179</v>
      </c>
      <c r="C364" s="3" t="s">
        <v>358</v>
      </c>
      <c r="D364" s="3" t="s">
        <v>337</v>
      </c>
      <c r="E364" s="3" t="s">
        <v>329</v>
      </c>
      <c r="F364" s="69">
        <v>3511794.73</v>
      </c>
      <c r="G364" s="69">
        <v>3511794.73</v>
      </c>
    </row>
    <row r="365" spans="1:7" ht="45">
      <c r="A365" s="43" t="s">
        <v>279</v>
      </c>
      <c r="B365" s="12" t="s">
        <v>81</v>
      </c>
      <c r="C365" s="3"/>
      <c r="D365" s="3"/>
      <c r="E365" s="3"/>
      <c r="F365" s="69">
        <f>F366+F367</f>
        <v>224880.44</v>
      </c>
      <c r="G365" s="69">
        <f>G366+G367</f>
        <v>170506.94</v>
      </c>
    </row>
    <row r="366" spans="1:7" ht="12.75">
      <c r="A366" s="14" t="s">
        <v>285</v>
      </c>
      <c r="B366" s="12" t="s">
        <v>81</v>
      </c>
      <c r="C366" s="3" t="s">
        <v>348</v>
      </c>
      <c r="D366" s="3" t="s">
        <v>337</v>
      </c>
      <c r="E366" s="3" t="s">
        <v>329</v>
      </c>
      <c r="F366" s="69">
        <v>144805.22</v>
      </c>
      <c r="G366" s="69">
        <v>117859.84</v>
      </c>
    </row>
    <row r="367" spans="1:7" ht="12.75">
      <c r="A367" s="10" t="s">
        <v>262</v>
      </c>
      <c r="B367" s="12" t="s">
        <v>81</v>
      </c>
      <c r="C367" s="3" t="s">
        <v>358</v>
      </c>
      <c r="D367" s="3" t="s">
        <v>337</v>
      </c>
      <c r="E367" s="3" t="s">
        <v>329</v>
      </c>
      <c r="F367" s="69">
        <v>80075.22</v>
      </c>
      <c r="G367" s="69">
        <v>52647.1</v>
      </c>
    </row>
    <row r="368" spans="1:8" ht="22.5">
      <c r="A368" s="10" t="s">
        <v>405</v>
      </c>
      <c r="B368" s="80" t="s">
        <v>220</v>
      </c>
      <c r="C368" s="81"/>
      <c r="D368" s="81"/>
      <c r="E368" s="81"/>
      <c r="F368" s="70">
        <f>F369+F381+F410</f>
        <v>659843036.63</v>
      </c>
      <c r="G368" s="70">
        <f>G369+G381+G410</f>
        <v>627268549.48</v>
      </c>
      <c r="H368" s="62"/>
    </row>
    <row r="369" spans="1:7" ht="22.5">
      <c r="A369" s="44" t="s">
        <v>301</v>
      </c>
      <c r="B369" s="3" t="s">
        <v>302</v>
      </c>
      <c r="C369" s="81"/>
      <c r="D369" s="81"/>
      <c r="E369" s="81"/>
      <c r="F369" s="70">
        <f>F378+F370+F373+F376</f>
        <v>75149542.06</v>
      </c>
      <c r="G369" s="70">
        <f>G378+G370+G373+G376</f>
        <v>72794058.66</v>
      </c>
    </row>
    <row r="370" spans="1:7" ht="33.75">
      <c r="A370" s="45" t="s">
        <v>484</v>
      </c>
      <c r="B370" s="3" t="s">
        <v>107</v>
      </c>
      <c r="C370" s="3"/>
      <c r="D370" s="68"/>
      <c r="E370" s="68"/>
      <c r="F370" s="69">
        <f>F371+F372</f>
        <v>12315982.059999999</v>
      </c>
      <c r="G370" s="69">
        <f>G371+G372</f>
        <v>12208694.940000001</v>
      </c>
    </row>
    <row r="371" spans="1:7" ht="12.75">
      <c r="A371" s="7" t="s">
        <v>284</v>
      </c>
      <c r="B371" s="3" t="s">
        <v>107</v>
      </c>
      <c r="C371" s="3" t="s">
        <v>348</v>
      </c>
      <c r="D371" s="68" t="s">
        <v>339</v>
      </c>
      <c r="E371" s="68" t="s">
        <v>332</v>
      </c>
      <c r="F371" s="73">
        <v>9869172.85</v>
      </c>
      <c r="G371" s="73">
        <v>9761885.73</v>
      </c>
    </row>
    <row r="372" spans="1:7" ht="12.75">
      <c r="A372" s="10" t="s">
        <v>262</v>
      </c>
      <c r="B372" s="3" t="s">
        <v>107</v>
      </c>
      <c r="C372" s="3" t="s">
        <v>358</v>
      </c>
      <c r="D372" s="68" t="s">
        <v>339</v>
      </c>
      <c r="E372" s="68" t="s">
        <v>332</v>
      </c>
      <c r="F372" s="73">
        <v>2446809.21</v>
      </c>
      <c r="G372" s="73">
        <v>2446809.21</v>
      </c>
    </row>
    <row r="373" spans="1:7" ht="12.75">
      <c r="A373" s="7" t="s">
        <v>67</v>
      </c>
      <c r="B373" s="3" t="s">
        <v>65</v>
      </c>
      <c r="C373" s="3"/>
      <c r="D373" s="68"/>
      <c r="E373" s="68"/>
      <c r="F373" s="70">
        <f>F374+F375</f>
        <v>27443280</v>
      </c>
      <c r="G373" s="70">
        <f>G374+G375</f>
        <v>26319017.72</v>
      </c>
    </row>
    <row r="374" spans="1:7" ht="12.75">
      <c r="A374" s="7" t="s">
        <v>284</v>
      </c>
      <c r="B374" s="3" t="s">
        <v>65</v>
      </c>
      <c r="C374" s="3" t="s">
        <v>348</v>
      </c>
      <c r="D374" s="3" t="s">
        <v>337</v>
      </c>
      <c r="E374" s="3" t="s">
        <v>328</v>
      </c>
      <c r="F374" s="69">
        <v>24857708.66</v>
      </c>
      <c r="G374" s="69">
        <v>23733446.38</v>
      </c>
    </row>
    <row r="375" spans="1:7" ht="22.5">
      <c r="A375" s="7" t="s">
        <v>359</v>
      </c>
      <c r="B375" s="3" t="s">
        <v>65</v>
      </c>
      <c r="C375" s="3" t="s">
        <v>357</v>
      </c>
      <c r="D375" s="3" t="s">
        <v>337</v>
      </c>
      <c r="E375" s="3" t="s">
        <v>328</v>
      </c>
      <c r="F375" s="69">
        <v>2585571.34</v>
      </c>
      <c r="G375" s="69">
        <v>2585571.34</v>
      </c>
    </row>
    <row r="376" spans="1:7" ht="12.75">
      <c r="A376" s="7" t="s">
        <v>68</v>
      </c>
      <c r="B376" s="3" t="s">
        <v>66</v>
      </c>
      <c r="C376" s="3"/>
      <c r="D376" s="68"/>
      <c r="E376" s="68"/>
      <c r="F376" s="69">
        <f>F377</f>
        <v>32994730.44</v>
      </c>
      <c r="G376" s="69">
        <f>G377</f>
        <v>31990575.56</v>
      </c>
    </row>
    <row r="377" spans="1:7" ht="12.75">
      <c r="A377" s="7" t="s">
        <v>284</v>
      </c>
      <c r="B377" s="3" t="s">
        <v>66</v>
      </c>
      <c r="C377" s="3" t="s">
        <v>348</v>
      </c>
      <c r="D377" s="3" t="s">
        <v>337</v>
      </c>
      <c r="E377" s="3" t="s">
        <v>328</v>
      </c>
      <c r="F377" s="69">
        <v>32994730.44</v>
      </c>
      <c r="G377" s="69">
        <v>31990575.56</v>
      </c>
    </row>
    <row r="378" spans="1:7" ht="45">
      <c r="A378" s="43" t="s">
        <v>279</v>
      </c>
      <c r="B378" s="12" t="s">
        <v>64</v>
      </c>
      <c r="C378" s="81"/>
      <c r="D378" s="81"/>
      <c r="E378" s="81"/>
      <c r="F378" s="70">
        <f>F379+F380</f>
        <v>2395549.56</v>
      </c>
      <c r="G378" s="70">
        <f>G379+G380</f>
        <v>2275770.44</v>
      </c>
    </row>
    <row r="379" spans="1:7" ht="12.75">
      <c r="A379" s="14" t="s">
        <v>285</v>
      </c>
      <c r="B379" s="12" t="s">
        <v>64</v>
      </c>
      <c r="C379" s="3" t="s">
        <v>348</v>
      </c>
      <c r="D379" s="68" t="s">
        <v>337</v>
      </c>
      <c r="E379" s="68" t="s">
        <v>328</v>
      </c>
      <c r="F379" s="69">
        <v>1756944.87</v>
      </c>
      <c r="G379" s="69">
        <v>1637166.5</v>
      </c>
    </row>
    <row r="380" spans="1:7" ht="12.75">
      <c r="A380" s="14" t="s">
        <v>262</v>
      </c>
      <c r="B380" s="12" t="s">
        <v>64</v>
      </c>
      <c r="C380" s="3" t="s">
        <v>358</v>
      </c>
      <c r="D380" s="68" t="s">
        <v>337</v>
      </c>
      <c r="E380" s="68" t="s">
        <v>328</v>
      </c>
      <c r="F380" s="69">
        <v>638604.69</v>
      </c>
      <c r="G380" s="69">
        <v>638603.94</v>
      </c>
    </row>
    <row r="381" spans="1:7" ht="22.5">
      <c r="A381" s="10" t="s">
        <v>303</v>
      </c>
      <c r="B381" s="3" t="s">
        <v>304</v>
      </c>
      <c r="C381" s="3"/>
      <c r="D381" s="3"/>
      <c r="E381" s="3"/>
      <c r="F381" s="70">
        <f>F382+F391+F407+F389+F396+F393</f>
        <v>561390979.6800001</v>
      </c>
      <c r="G381" s="70">
        <f>G382+G391+G407+G389+G396+G393</f>
        <v>537021817.25</v>
      </c>
    </row>
    <row r="382" spans="1:7" ht="22.5">
      <c r="A382" s="5" t="s">
        <v>378</v>
      </c>
      <c r="B382" s="3" t="s">
        <v>69</v>
      </c>
      <c r="C382" s="3"/>
      <c r="D382" s="3"/>
      <c r="E382" s="3"/>
      <c r="F382" s="70">
        <f>SUM(F383:F388)</f>
        <v>351725460</v>
      </c>
      <c r="G382" s="70">
        <f>SUM(G383:G388)</f>
        <v>327670285.31000006</v>
      </c>
    </row>
    <row r="383" spans="1:7" ht="12.75">
      <c r="A383" s="6" t="s">
        <v>319</v>
      </c>
      <c r="B383" s="3" t="s">
        <v>69</v>
      </c>
      <c r="C383" s="3" t="s">
        <v>360</v>
      </c>
      <c r="D383" s="3" t="s">
        <v>337</v>
      </c>
      <c r="E383" s="3" t="s">
        <v>328</v>
      </c>
      <c r="F383" s="69">
        <v>211639765.65</v>
      </c>
      <c r="G383" s="69">
        <v>211633527.05</v>
      </c>
    </row>
    <row r="384" spans="1:7" ht="12.75">
      <c r="A384" s="6" t="s">
        <v>553</v>
      </c>
      <c r="B384" s="3" t="s">
        <v>69</v>
      </c>
      <c r="C384" s="3" t="s">
        <v>361</v>
      </c>
      <c r="D384" s="3" t="s">
        <v>337</v>
      </c>
      <c r="E384" s="3" t="s">
        <v>328</v>
      </c>
      <c r="F384" s="69">
        <v>115</v>
      </c>
      <c r="G384" s="69">
        <v>115</v>
      </c>
    </row>
    <row r="385" spans="1:7" ht="22.5">
      <c r="A385" s="6" t="s">
        <v>320</v>
      </c>
      <c r="B385" s="3" t="s">
        <v>69</v>
      </c>
      <c r="C385" s="3" t="s">
        <v>318</v>
      </c>
      <c r="D385" s="68" t="s">
        <v>337</v>
      </c>
      <c r="E385" s="68" t="s">
        <v>328</v>
      </c>
      <c r="F385" s="69">
        <v>63319531.02</v>
      </c>
      <c r="G385" s="69">
        <v>63028362.68</v>
      </c>
    </row>
    <row r="386" spans="1:7" ht="12.75">
      <c r="A386" s="7" t="s">
        <v>370</v>
      </c>
      <c r="B386" s="3" t="s">
        <v>69</v>
      </c>
      <c r="C386" s="3" t="s">
        <v>369</v>
      </c>
      <c r="D386" s="68" t="s">
        <v>337</v>
      </c>
      <c r="E386" s="68" t="s">
        <v>328</v>
      </c>
      <c r="F386" s="69">
        <v>2892790.23</v>
      </c>
      <c r="G386" s="69">
        <v>2892790.23</v>
      </c>
    </row>
    <row r="387" spans="1:7" ht="12.75">
      <c r="A387" s="7" t="s">
        <v>285</v>
      </c>
      <c r="B387" s="3" t="s">
        <v>69</v>
      </c>
      <c r="C387" s="3" t="s">
        <v>348</v>
      </c>
      <c r="D387" s="3" t="s">
        <v>337</v>
      </c>
      <c r="E387" s="3" t="s">
        <v>328</v>
      </c>
      <c r="F387" s="69">
        <v>39040749.19</v>
      </c>
      <c r="G387" s="69">
        <v>16169589.25</v>
      </c>
    </row>
    <row r="388" spans="1:7" ht="22.5">
      <c r="A388" s="7" t="s">
        <v>359</v>
      </c>
      <c r="B388" s="3" t="s">
        <v>69</v>
      </c>
      <c r="C388" s="3" t="s">
        <v>357</v>
      </c>
      <c r="D388" s="68" t="s">
        <v>337</v>
      </c>
      <c r="E388" s="68" t="s">
        <v>328</v>
      </c>
      <c r="F388" s="69">
        <v>34832508.91</v>
      </c>
      <c r="G388" s="69">
        <v>33945901.1</v>
      </c>
    </row>
    <row r="389" spans="1:7" ht="33.75">
      <c r="A389" s="46" t="s">
        <v>72</v>
      </c>
      <c r="B389" s="3" t="s">
        <v>71</v>
      </c>
      <c r="C389" s="3"/>
      <c r="D389" s="68"/>
      <c r="E389" s="68"/>
      <c r="F389" s="70">
        <f>F390</f>
        <v>5983800</v>
      </c>
      <c r="G389" s="70">
        <f>G390</f>
        <v>5983800</v>
      </c>
    </row>
    <row r="390" spans="1:7" ht="12.75">
      <c r="A390" s="7" t="s">
        <v>534</v>
      </c>
      <c r="B390" s="3" t="s">
        <v>71</v>
      </c>
      <c r="C390" s="68" t="s">
        <v>533</v>
      </c>
      <c r="D390" s="3" t="s">
        <v>337</v>
      </c>
      <c r="E390" s="3" t="s">
        <v>328</v>
      </c>
      <c r="F390" s="73">
        <v>5983800</v>
      </c>
      <c r="G390" s="73">
        <v>5983800</v>
      </c>
    </row>
    <row r="391" spans="1:7" ht="33.75">
      <c r="A391" s="45" t="s">
        <v>484</v>
      </c>
      <c r="B391" s="3" t="s">
        <v>108</v>
      </c>
      <c r="C391" s="3"/>
      <c r="D391" s="3"/>
      <c r="E391" s="3"/>
      <c r="F391" s="69">
        <f>F392</f>
        <v>593817.94</v>
      </c>
      <c r="G391" s="69">
        <f>G392</f>
        <v>399529.2</v>
      </c>
    </row>
    <row r="392" spans="1:7" ht="12.75">
      <c r="A392" s="7" t="s">
        <v>534</v>
      </c>
      <c r="B392" s="3" t="s">
        <v>108</v>
      </c>
      <c r="C392" s="3" t="s">
        <v>533</v>
      </c>
      <c r="D392" s="68" t="s">
        <v>339</v>
      </c>
      <c r="E392" s="68" t="s">
        <v>332</v>
      </c>
      <c r="F392" s="73">
        <v>593817.94</v>
      </c>
      <c r="G392" s="73">
        <v>399529.2</v>
      </c>
    </row>
    <row r="393" spans="1:7" ht="22.5">
      <c r="A393" s="7" t="s">
        <v>465</v>
      </c>
      <c r="B393" s="3" t="s">
        <v>653</v>
      </c>
      <c r="C393" s="3"/>
      <c r="D393" s="68"/>
      <c r="E393" s="68"/>
      <c r="F393" s="73">
        <f>F394+F395</f>
        <v>401690</v>
      </c>
      <c r="G393" s="73">
        <f>G394+G395</f>
        <v>401690</v>
      </c>
    </row>
    <row r="394" spans="1:7" ht="12.75">
      <c r="A394" s="6" t="s">
        <v>319</v>
      </c>
      <c r="B394" s="3" t="s">
        <v>653</v>
      </c>
      <c r="C394" s="3" t="s">
        <v>360</v>
      </c>
      <c r="D394" s="68" t="s">
        <v>337</v>
      </c>
      <c r="E394" s="68" t="s">
        <v>328</v>
      </c>
      <c r="F394" s="73">
        <v>308510</v>
      </c>
      <c r="G394" s="73">
        <v>308510</v>
      </c>
    </row>
    <row r="395" spans="1:7" ht="22.5">
      <c r="A395" s="6" t="s">
        <v>320</v>
      </c>
      <c r="B395" s="3" t="s">
        <v>653</v>
      </c>
      <c r="C395" s="3" t="s">
        <v>318</v>
      </c>
      <c r="D395" s="68" t="s">
        <v>337</v>
      </c>
      <c r="E395" s="68" t="s">
        <v>328</v>
      </c>
      <c r="F395" s="73">
        <v>93180</v>
      </c>
      <c r="G395" s="73">
        <v>93180</v>
      </c>
    </row>
    <row r="396" spans="1:7" ht="22.5">
      <c r="A396" s="2" t="s">
        <v>406</v>
      </c>
      <c r="B396" s="3" t="s">
        <v>73</v>
      </c>
      <c r="C396" s="68"/>
      <c r="D396" s="68"/>
      <c r="E396" s="68"/>
      <c r="F396" s="70">
        <f>SUM(F397:F406)</f>
        <v>201636211.74</v>
      </c>
      <c r="G396" s="70">
        <f>SUM(G397:G406)</f>
        <v>201516512.73999998</v>
      </c>
    </row>
    <row r="397" spans="1:7" ht="12.75">
      <c r="A397" s="6" t="s">
        <v>319</v>
      </c>
      <c r="B397" s="3" t="s">
        <v>73</v>
      </c>
      <c r="C397" s="3" t="s">
        <v>360</v>
      </c>
      <c r="D397" s="3" t="s">
        <v>337</v>
      </c>
      <c r="E397" s="3" t="s">
        <v>328</v>
      </c>
      <c r="F397" s="69">
        <v>79689668.02</v>
      </c>
      <c r="G397" s="69">
        <v>79689668.02</v>
      </c>
    </row>
    <row r="398" spans="1:7" ht="22.5">
      <c r="A398" s="6" t="s">
        <v>320</v>
      </c>
      <c r="B398" s="3" t="s">
        <v>73</v>
      </c>
      <c r="C398" s="3" t="s">
        <v>318</v>
      </c>
      <c r="D398" s="3" t="s">
        <v>337</v>
      </c>
      <c r="E398" s="3" t="s">
        <v>328</v>
      </c>
      <c r="F398" s="69">
        <v>23723338.65</v>
      </c>
      <c r="G398" s="69">
        <v>23723338.65</v>
      </c>
    </row>
    <row r="399" spans="1:7" ht="12.75">
      <c r="A399" s="7" t="s">
        <v>370</v>
      </c>
      <c r="B399" s="3" t="s">
        <v>73</v>
      </c>
      <c r="C399" s="3" t="s">
        <v>369</v>
      </c>
      <c r="D399" s="68" t="s">
        <v>337</v>
      </c>
      <c r="E399" s="68" t="s">
        <v>328</v>
      </c>
      <c r="F399" s="69">
        <v>3353869.83</v>
      </c>
      <c r="G399" s="69">
        <v>3342316.94</v>
      </c>
    </row>
    <row r="400" spans="1:7" ht="12.75">
      <c r="A400" s="7" t="s">
        <v>285</v>
      </c>
      <c r="B400" s="3" t="s">
        <v>73</v>
      </c>
      <c r="C400" s="3" t="s">
        <v>348</v>
      </c>
      <c r="D400" s="3" t="s">
        <v>337</v>
      </c>
      <c r="E400" s="3" t="s">
        <v>328</v>
      </c>
      <c r="F400" s="69">
        <v>18375792.6</v>
      </c>
      <c r="G400" s="69">
        <v>18293500.68</v>
      </c>
    </row>
    <row r="401" spans="1:7" ht="12.75">
      <c r="A401" s="31" t="s">
        <v>386</v>
      </c>
      <c r="B401" s="3" t="s">
        <v>73</v>
      </c>
      <c r="C401" s="3" t="s">
        <v>385</v>
      </c>
      <c r="D401" s="3" t="s">
        <v>337</v>
      </c>
      <c r="E401" s="3" t="s">
        <v>328</v>
      </c>
      <c r="F401" s="69">
        <v>30252444.58</v>
      </c>
      <c r="G401" s="69">
        <v>30233658.06</v>
      </c>
    </row>
    <row r="402" spans="1:7" ht="22.5">
      <c r="A402" s="7" t="s">
        <v>359</v>
      </c>
      <c r="B402" s="3" t="s">
        <v>73</v>
      </c>
      <c r="C402" s="3" t="s">
        <v>357</v>
      </c>
      <c r="D402" s="68" t="s">
        <v>337</v>
      </c>
      <c r="E402" s="68" t="s">
        <v>328</v>
      </c>
      <c r="F402" s="69">
        <v>28023886.78</v>
      </c>
      <c r="G402" s="69">
        <v>28023886.78</v>
      </c>
    </row>
    <row r="403" spans="1:7" ht="22.5">
      <c r="A403" s="7" t="s">
        <v>359</v>
      </c>
      <c r="B403" s="3" t="s">
        <v>73</v>
      </c>
      <c r="C403" s="3" t="s">
        <v>358</v>
      </c>
      <c r="D403" s="68" t="s">
        <v>337</v>
      </c>
      <c r="E403" s="68" t="s">
        <v>328</v>
      </c>
      <c r="F403" s="69">
        <v>50000</v>
      </c>
      <c r="G403" s="69">
        <v>50000</v>
      </c>
    </row>
    <row r="404" spans="1:7" ht="12.75">
      <c r="A404" s="7" t="s">
        <v>352</v>
      </c>
      <c r="B404" s="3" t="s">
        <v>73</v>
      </c>
      <c r="C404" s="3" t="s">
        <v>349</v>
      </c>
      <c r="D404" s="3" t="s">
        <v>337</v>
      </c>
      <c r="E404" s="3" t="s">
        <v>328</v>
      </c>
      <c r="F404" s="69">
        <v>17510306.94</v>
      </c>
      <c r="G404" s="69">
        <v>17510306.94</v>
      </c>
    </row>
    <row r="405" spans="1:7" ht="12.75">
      <c r="A405" s="7" t="s">
        <v>315</v>
      </c>
      <c r="B405" s="3" t="s">
        <v>73</v>
      </c>
      <c r="C405" s="3" t="s">
        <v>351</v>
      </c>
      <c r="D405" s="3" t="s">
        <v>337</v>
      </c>
      <c r="E405" s="3" t="s">
        <v>328</v>
      </c>
      <c r="F405" s="69">
        <v>50187.48</v>
      </c>
      <c r="G405" s="69">
        <v>44004.47</v>
      </c>
    </row>
    <row r="406" spans="1:7" ht="12.75">
      <c r="A406" s="7" t="s">
        <v>531</v>
      </c>
      <c r="B406" s="3" t="s">
        <v>73</v>
      </c>
      <c r="C406" s="3" t="s">
        <v>530</v>
      </c>
      <c r="D406" s="3" t="s">
        <v>337</v>
      </c>
      <c r="E406" s="3" t="s">
        <v>328</v>
      </c>
      <c r="F406" s="73">
        <v>606716.86</v>
      </c>
      <c r="G406" s="73">
        <v>605832.2</v>
      </c>
    </row>
    <row r="407" spans="1:7" ht="45">
      <c r="A407" s="32" t="s">
        <v>70</v>
      </c>
      <c r="B407" s="3" t="s">
        <v>452</v>
      </c>
      <c r="C407" s="3"/>
      <c r="D407" s="3"/>
      <c r="E407" s="3"/>
      <c r="F407" s="70">
        <f>F409+F408</f>
        <v>1050000</v>
      </c>
      <c r="G407" s="70">
        <f>G409+G408</f>
        <v>1050000</v>
      </c>
    </row>
    <row r="408" spans="1:7" ht="12.75">
      <c r="A408" s="7" t="s">
        <v>370</v>
      </c>
      <c r="B408" s="3" t="s">
        <v>452</v>
      </c>
      <c r="C408" s="3" t="s">
        <v>369</v>
      </c>
      <c r="D408" s="3" t="s">
        <v>337</v>
      </c>
      <c r="E408" s="3" t="s">
        <v>328</v>
      </c>
      <c r="F408" s="70">
        <v>762410</v>
      </c>
      <c r="G408" s="70">
        <v>762410</v>
      </c>
    </row>
    <row r="409" spans="1:7" ht="12.75">
      <c r="A409" s="7" t="s">
        <v>285</v>
      </c>
      <c r="B409" s="3" t="s">
        <v>452</v>
      </c>
      <c r="C409" s="3" t="s">
        <v>348</v>
      </c>
      <c r="D409" s="3" t="s">
        <v>337</v>
      </c>
      <c r="E409" s="3" t="s">
        <v>328</v>
      </c>
      <c r="F409" s="70">
        <v>287590</v>
      </c>
      <c r="G409" s="70">
        <v>287590</v>
      </c>
    </row>
    <row r="410" spans="1:7" ht="12.75">
      <c r="A410" s="16" t="s">
        <v>305</v>
      </c>
      <c r="B410" s="80" t="s">
        <v>306</v>
      </c>
      <c r="C410" s="68"/>
      <c r="D410" s="68"/>
      <c r="E410" s="68"/>
      <c r="F410" s="70">
        <f>+F414+F411+F418+F422</f>
        <v>23302514.889999997</v>
      </c>
      <c r="G410" s="70">
        <f>+G414+G411+G418+G422</f>
        <v>17452673.57</v>
      </c>
    </row>
    <row r="411" spans="1:7" ht="12.75">
      <c r="A411" s="41" t="s">
        <v>241</v>
      </c>
      <c r="B411" s="68" t="s">
        <v>36</v>
      </c>
      <c r="C411" s="81"/>
      <c r="D411" s="3"/>
      <c r="E411" s="3"/>
      <c r="F411" s="70">
        <f>F412+F413</f>
        <v>1994808.84</v>
      </c>
      <c r="G411" s="70">
        <f>G412+G413</f>
        <v>1994808.84</v>
      </c>
    </row>
    <row r="412" spans="1:7" ht="12.75">
      <c r="A412" s="7" t="s">
        <v>285</v>
      </c>
      <c r="B412" s="68" t="s">
        <v>36</v>
      </c>
      <c r="C412" s="3" t="s">
        <v>348</v>
      </c>
      <c r="D412" s="68" t="s">
        <v>337</v>
      </c>
      <c r="E412" s="68" t="s">
        <v>328</v>
      </c>
      <c r="F412" s="70">
        <v>90000</v>
      </c>
      <c r="G412" s="70">
        <v>90000</v>
      </c>
    </row>
    <row r="413" spans="1:7" ht="12.75">
      <c r="A413" s="31" t="s">
        <v>386</v>
      </c>
      <c r="B413" s="68" t="s">
        <v>36</v>
      </c>
      <c r="C413" s="3" t="s">
        <v>385</v>
      </c>
      <c r="D413" s="68" t="s">
        <v>337</v>
      </c>
      <c r="E413" s="68" t="s">
        <v>328</v>
      </c>
      <c r="F413" s="70">
        <v>1904808.84</v>
      </c>
      <c r="G413" s="70">
        <v>1904808.84</v>
      </c>
    </row>
    <row r="414" spans="1:7" ht="22.5">
      <c r="A414" s="5" t="s">
        <v>454</v>
      </c>
      <c r="B414" s="3" t="s">
        <v>453</v>
      </c>
      <c r="C414" s="68"/>
      <c r="D414" s="68"/>
      <c r="E414" s="68"/>
      <c r="F414" s="70">
        <f>F416+F417+F415</f>
        <v>17415361.419999998</v>
      </c>
      <c r="G414" s="70">
        <f>G416+G417+G415</f>
        <v>11565728.68</v>
      </c>
    </row>
    <row r="415" spans="1:7" ht="22.5">
      <c r="A415" s="10" t="s">
        <v>456</v>
      </c>
      <c r="B415" s="3" t="s">
        <v>453</v>
      </c>
      <c r="C415" s="68" t="s">
        <v>455</v>
      </c>
      <c r="D415" s="68" t="s">
        <v>337</v>
      </c>
      <c r="E415" s="68" t="s">
        <v>328</v>
      </c>
      <c r="F415" s="70">
        <v>5825903.2</v>
      </c>
      <c r="G415" s="74">
        <v>0</v>
      </c>
    </row>
    <row r="416" spans="1:7" ht="12.75">
      <c r="A416" s="7" t="s">
        <v>285</v>
      </c>
      <c r="B416" s="3" t="s">
        <v>453</v>
      </c>
      <c r="C416" s="3" t="s">
        <v>348</v>
      </c>
      <c r="D416" s="68" t="s">
        <v>337</v>
      </c>
      <c r="E416" s="68" t="s">
        <v>328</v>
      </c>
      <c r="F416" s="70">
        <v>9861001.62</v>
      </c>
      <c r="G416" s="70">
        <v>9837272.08</v>
      </c>
    </row>
    <row r="417" spans="1:7" ht="12.75">
      <c r="A417" s="14" t="s">
        <v>262</v>
      </c>
      <c r="B417" s="3" t="s">
        <v>453</v>
      </c>
      <c r="C417" s="3" t="s">
        <v>358</v>
      </c>
      <c r="D417" s="68" t="s">
        <v>337</v>
      </c>
      <c r="E417" s="68" t="s">
        <v>328</v>
      </c>
      <c r="F417" s="70">
        <v>1728456.6</v>
      </c>
      <c r="G417" s="70">
        <v>1728456.6</v>
      </c>
    </row>
    <row r="418" spans="1:7" ht="22.5">
      <c r="A418" s="2" t="s">
        <v>407</v>
      </c>
      <c r="B418" s="3" t="s">
        <v>74</v>
      </c>
      <c r="C418" s="68"/>
      <c r="D418" s="68"/>
      <c r="E418" s="68"/>
      <c r="F418" s="70">
        <f>F420+F419+F421</f>
        <v>3092344.63</v>
      </c>
      <c r="G418" s="70">
        <f>G420+G419+G421</f>
        <v>3092136.05</v>
      </c>
    </row>
    <row r="419" spans="1:7" ht="12.75">
      <c r="A419" s="7" t="s">
        <v>370</v>
      </c>
      <c r="B419" s="3" t="s">
        <v>74</v>
      </c>
      <c r="C419" s="68" t="s">
        <v>369</v>
      </c>
      <c r="D419" s="68" t="s">
        <v>337</v>
      </c>
      <c r="E419" s="68" t="s">
        <v>328</v>
      </c>
      <c r="F419" s="70">
        <v>237907.96</v>
      </c>
      <c r="G419" s="70">
        <v>237907.96</v>
      </c>
    </row>
    <row r="420" spans="1:7" ht="12.75">
      <c r="A420" s="7" t="s">
        <v>285</v>
      </c>
      <c r="B420" s="3" t="s">
        <v>74</v>
      </c>
      <c r="C420" s="68" t="s">
        <v>348</v>
      </c>
      <c r="D420" s="68" t="s">
        <v>337</v>
      </c>
      <c r="E420" s="68" t="s">
        <v>328</v>
      </c>
      <c r="F420" s="70">
        <v>1262094.97</v>
      </c>
      <c r="G420" s="70">
        <v>1261886.39</v>
      </c>
    </row>
    <row r="421" spans="1:7" ht="12.75">
      <c r="A421" s="14" t="s">
        <v>262</v>
      </c>
      <c r="B421" s="3" t="s">
        <v>74</v>
      </c>
      <c r="C421" s="68" t="s">
        <v>358</v>
      </c>
      <c r="D421" s="68" t="s">
        <v>337</v>
      </c>
      <c r="E421" s="68" t="s">
        <v>328</v>
      </c>
      <c r="F421" s="70">
        <v>1592341.7</v>
      </c>
      <c r="G421" s="73">
        <v>1592341.7</v>
      </c>
    </row>
    <row r="422" spans="1:7" ht="22.5">
      <c r="A422" s="7" t="s">
        <v>610</v>
      </c>
      <c r="B422" s="12" t="s">
        <v>609</v>
      </c>
      <c r="C422" s="3"/>
      <c r="D422" s="68"/>
      <c r="E422" s="68"/>
      <c r="F422" s="70">
        <f>F423</f>
        <v>800000</v>
      </c>
      <c r="G422" s="70">
        <f>G423</f>
        <v>800000</v>
      </c>
    </row>
    <row r="423" spans="1:7" ht="12.75">
      <c r="A423" s="7" t="s">
        <v>285</v>
      </c>
      <c r="B423" s="12" t="s">
        <v>609</v>
      </c>
      <c r="C423" s="3" t="s">
        <v>348</v>
      </c>
      <c r="D423" s="68" t="s">
        <v>337</v>
      </c>
      <c r="E423" s="68" t="s">
        <v>328</v>
      </c>
      <c r="F423" s="70">
        <v>800000</v>
      </c>
      <c r="G423" s="70">
        <v>800000</v>
      </c>
    </row>
    <row r="424" spans="1:8" ht="12.75">
      <c r="A424" s="7" t="s">
        <v>409</v>
      </c>
      <c r="B424" s="80" t="s">
        <v>218</v>
      </c>
      <c r="C424" s="81"/>
      <c r="D424" s="81"/>
      <c r="E424" s="81"/>
      <c r="F424" s="70">
        <f>F425+F437+F441+F448+F457+F460+F477+F480</f>
        <v>149804266.6</v>
      </c>
      <c r="G424" s="70">
        <f>G425+G437+G441+G448+G457+G460+G477+G480</f>
        <v>144142967.88</v>
      </c>
      <c r="H424" s="62"/>
    </row>
    <row r="425" spans="1:7" ht="12.75">
      <c r="A425" s="14" t="s">
        <v>236</v>
      </c>
      <c r="B425" s="3" t="s">
        <v>235</v>
      </c>
      <c r="C425" s="81"/>
      <c r="D425" s="81"/>
      <c r="E425" s="81"/>
      <c r="F425" s="70">
        <f>F426+F431+F435+F429</f>
        <v>665378.7899999999</v>
      </c>
      <c r="G425" s="70">
        <f>G426+G431+G435+G429</f>
        <v>657161.2899999999</v>
      </c>
    </row>
    <row r="426" spans="1:7" ht="12.75">
      <c r="A426" s="7" t="s">
        <v>241</v>
      </c>
      <c r="B426" s="3" t="s">
        <v>62</v>
      </c>
      <c r="C426" s="81"/>
      <c r="D426" s="81"/>
      <c r="E426" s="81"/>
      <c r="F426" s="70">
        <f>F428+F427</f>
        <v>157430.4</v>
      </c>
      <c r="G426" s="70">
        <f>G428+G427</f>
        <v>157430.4</v>
      </c>
    </row>
    <row r="427" spans="1:7" ht="12.75">
      <c r="A427" s="7" t="s">
        <v>285</v>
      </c>
      <c r="B427" s="3" t="s">
        <v>62</v>
      </c>
      <c r="C427" s="68" t="s">
        <v>348</v>
      </c>
      <c r="D427" s="68" t="s">
        <v>337</v>
      </c>
      <c r="E427" s="68" t="s">
        <v>338</v>
      </c>
      <c r="F427" s="70">
        <v>134430.4</v>
      </c>
      <c r="G427" s="70">
        <v>134430.4</v>
      </c>
    </row>
    <row r="428" spans="1:7" ht="12.75">
      <c r="A428" s="7" t="s">
        <v>355</v>
      </c>
      <c r="B428" s="3" t="s">
        <v>62</v>
      </c>
      <c r="C428" s="68" t="s">
        <v>354</v>
      </c>
      <c r="D428" s="3" t="s">
        <v>336</v>
      </c>
      <c r="E428" s="3" t="s">
        <v>332</v>
      </c>
      <c r="F428" s="69">
        <v>23000</v>
      </c>
      <c r="G428" s="69">
        <v>23000</v>
      </c>
    </row>
    <row r="429" spans="1:7" ht="12.75">
      <c r="A429" s="89" t="s">
        <v>635</v>
      </c>
      <c r="B429" s="3" t="s">
        <v>634</v>
      </c>
      <c r="C429" s="68"/>
      <c r="D429" s="3"/>
      <c r="E429" s="3"/>
      <c r="F429" s="69">
        <f>F430</f>
        <v>4485</v>
      </c>
      <c r="G429" s="69">
        <f>G430</f>
        <v>4485</v>
      </c>
    </row>
    <row r="430" spans="1:7" ht="12.75">
      <c r="A430" s="8" t="s">
        <v>285</v>
      </c>
      <c r="B430" s="3" t="s">
        <v>634</v>
      </c>
      <c r="C430" s="68" t="s">
        <v>348</v>
      </c>
      <c r="D430" s="3" t="s">
        <v>337</v>
      </c>
      <c r="E430" s="3" t="s">
        <v>328</v>
      </c>
      <c r="F430" s="69">
        <v>4485</v>
      </c>
      <c r="G430" s="69">
        <v>4485</v>
      </c>
    </row>
    <row r="431" spans="1:7" ht="12.75">
      <c r="A431" s="7" t="s">
        <v>410</v>
      </c>
      <c r="B431" s="3" t="s">
        <v>90</v>
      </c>
      <c r="C431" s="81"/>
      <c r="D431" s="81"/>
      <c r="E431" s="81"/>
      <c r="F431" s="70">
        <f>F433+F434+F432</f>
        <v>211992.78999999998</v>
      </c>
      <c r="G431" s="70">
        <f>G433+G434+G432</f>
        <v>203775.28999999998</v>
      </c>
    </row>
    <row r="432" spans="1:7" ht="12.75">
      <c r="A432" s="7" t="s">
        <v>370</v>
      </c>
      <c r="B432" s="3" t="s">
        <v>90</v>
      </c>
      <c r="C432" s="15">
        <v>242</v>
      </c>
      <c r="D432" s="68" t="s">
        <v>337</v>
      </c>
      <c r="E432" s="68" t="s">
        <v>329</v>
      </c>
      <c r="F432" s="70">
        <v>8200</v>
      </c>
      <c r="G432" s="70">
        <v>8200</v>
      </c>
    </row>
    <row r="433" spans="1:7" ht="12.75">
      <c r="A433" s="8" t="s">
        <v>285</v>
      </c>
      <c r="B433" s="3" t="s">
        <v>90</v>
      </c>
      <c r="C433" s="15">
        <v>244</v>
      </c>
      <c r="D433" s="68" t="s">
        <v>337</v>
      </c>
      <c r="E433" s="68" t="s">
        <v>329</v>
      </c>
      <c r="F433" s="69">
        <v>112042.79</v>
      </c>
      <c r="G433" s="69">
        <v>112042.79</v>
      </c>
    </row>
    <row r="434" spans="1:7" ht="12.75">
      <c r="A434" s="14" t="s">
        <v>262</v>
      </c>
      <c r="B434" s="3" t="s">
        <v>90</v>
      </c>
      <c r="C434" s="15">
        <v>612</v>
      </c>
      <c r="D434" s="68" t="s">
        <v>337</v>
      </c>
      <c r="E434" s="68" t="s">
        <v>329</v>
      </c>
      <c r="F434" s="69">
        <v>91750</v>
      </c>
      <c r="G434" s="69">
        <v>83532.5</v>
      </c>
    </row>
    <row r="435" spans="1:7" ht="12.75">
      <c r="A435" s="14" t="s">
        <v>557</v>
      </c>
      <c r="B435" s="3" t="s">
        <v>556</v>
      </c>
      <c r="C435" s="91"/>
      <c r="D435" s="91"/>
      <c r="E435" s="91"/>
      <c r="F435" s="69">
        <f>F436</f>
        <v>291470.6</v>
      </c>
      <c r="G435" s="69">
        <f>G436</f>
        <v>291470.6</v>
      </c>
    </row>
    <row r="436" spans="1:7" ht="12.75">
      <c r="A436" s="8" t="s">
        <v>285</v>
      </c>
      <c r="B436" s="3" t="s">
        <v>556</v>
      </c>
      <c r="C436" s="15">
        <v>244</v>
      </c>
      <c r="D436" s="68" t="s">
        <v>337</v>
      </c>
      <c r="E436" s="68" t="s">
        <v>331</v>
      </c>
      <c r="F436" s="69">
        <v>291470.6</v>
      </c>
      <c r="G436" s="69">
        <v>291470.6</v>
      </c>
    </row>
    <row r="437" spans="1:7" ht="12.75">
      <c r="A437" s="13" t="s">
        <v>411</v>
      </c>
      <c r="B437" s="80" t="s">
        <v>237</v>
      </c>
      <c r="C437" s="81"/>
      <c r="D437" s="81"/>
      <c r="E437" s="81"/>
      <c r="F437" s="70">
        <f>F438</f>
        <v>145264.06</v>
      </c>
      <c r="G437" s="70">
        <f>G438</f>
        <v>116440</v>
      </c>
    </row>
    <row r="438" spans="1:7" ht="12.75">
      <c r="A438" s="7" t="s">
        <v>412</v>
      </c>
      <c r="B438" s="3" t="s">
        <v>91</v>
      </c>
      <c r="C438" s="81"/>
      <c r="D438" s="81"/>
      <c r="E438" s="81"/>
      <c r="F438" s="70">
        <f>F439+F440</f>
        <v>145264.06</v>
      </c>
      <c r="G438" s="70">
        <f>G439+G440</f>
        <v>116440</v>
      </c>
    </row>
    <row r="439" spans="1:7" ht="12.75">
      <c r="A439" s="8" t="s">
        <v>284</v>
      </c>
      <c r="B439" s="3" t="s">
        <v>91</v>
      </c>
      <c r="C439" s="15">
        <v>244</v>
      </c>
      <c r="D439" s="68" t="s">
        <v>337</v>
      </c>
      <c r="E439" s="68" t="s">
        <v>329</v>
      </c>
      <c r="F439" s="69">
        <v>38824.06</v>
      </c>
      <c r="G439" s="69">
        <v>10000</v>
      </c>
    </row>
    <row r="440" spans="1:7" ht="12.75">
      <c r="A440" s="14" t="s">
        <v>262</v>
      </c>
      <c r="B440" s="3" t="s">
        <v>91</v>
      </c>
      <c r="C440" s="15">
        <v>612</v>
      </c>
      <c r="D440" s="68" t="s">
        <v>337</v>
      </c>
      <c r="E440" s="68" t="s">
        <v>329</v>
      </c>
      <c r="F440" s="69">
        <v>106440</v>
      </c>
      <c r="G440" s="69">
        <v>106440</v>
      </c>
    </row>
    <row r="441" spans="1:7" ht="12.75">
      <c r="A441" s="14" t="s">
        <v>261</v>
      </c>
      <c r="B441" s="80" t="s">
        <v>238</v>
      </c>
      <c r="C441" s="81"/>
      <c r="D441" s="81"/>
      <c r="E441" s="81"/>
      <c r="F441" s="70">
        <f>F442+F445</f>
        <v>7783927.15</v>
      </c>
      <c r="G441" s="70">
        <f>G442+G445</f>
        <v>7759250.34</v>
      </c>
    </row>
    <row r="442" spans="1:7" ht="12.75">
      <c r="A442" s="7" t="s">
        <v>94</v>
      </c>
      <c r="B442" s="80" t="s">
        <v>92</v>
      </c>
      <c r="C442" s="3"/>
      <c r="D442" s="81"/>
      <c r="E442" s="81"/>
      <c r="F442" s="70">
        <f>F443+F444</f>
        <v>5154117.15</v>
      </c>
      <c r="G442" s="70">
        <f>G443+G444</f>
        <v>5129440.34</v>
      </c>
    </row>
    <row r="443" spans="1:7" ht="12.75">
      <c r="A443" s="8" t="s">
        <v>285</v>
      </c>
      <c r="B443" s="80" t="s">
        <v>92</v>
      </c>
      <c r="C443" s="3" t="s">
        <v>348</v>
      </c>
      <c r="D443" s="68" t="s">
        <v>337</v>
      </c>
      <c r="E443" s="68" t="s">
        <v>337</v>
      </c>
      <c r="F443" s="69">
        <v>3011526.15</v>
      </c>
      <c r="G443" s="69">
        <v>3011526.15</v>
      </c>
    </row>
    <row r="444" spans="1:7" ht="12.75">
      <c r="A444" s="14" t="s">
        <v>262</v>
      </c>
      <c r="B444" s="80" t="s">
        <v>92</v>
      </c>
      <c r="C444" s="3" t="s">
        <v>358</v>
      </c>
      <c r="D444" s="68" t="s">
        <v>337</v>
      </c>
      <c r="E444" s="68" t="s">
        <v>337</v>
      </c>
      <c r="F444" s="69">
        <v>2142591</v>
      </c>
      <c r="G444" s="69">
        <v>2117914.19</v>
      </c>
    </row>
    <row r="445" spans="1:7" ht="12.75">
      <c r="A445" s="14" t="s">
        <v>281</v>
      </c>
      <c r="B445" s="80" t="s">
        <v>93</v>
      </c>
      <c r="C445" s="3"/>
      <c r="D445" s="68"/>
      <c r="E445" s="68"/>
      <c r="F445" s="70">
        <f>F446+F447</f>
        <v>2629810</v>
      </c>
      <c r="G445" s="70">
        <f>G446+G447</f>
        <v>2629810</v>
      </c>
    </row>
    <row r="446" spans="1:7" ht="12.75">
      <c r="A446" s="8" t="s">
        <v>285</v>
      </c>
      <c r="B446" s="80" t="s">
        <v>93</v>
      </c>
      <c r="C446" s="3" t="s">
        <v>348</v>
      </c>
      <c r="D446" s="68" t="s">
        <v>337</v>
      </c>
      <c r="E446" s="68" t="s">
        <v>337</v>
      </c>
      <c r="F446" s="70">
        <v>1673128</v>
      </c>
      <c r="G446" s="70">
        <v>1673128</v>
      </c>
    </row>
    <row r="447" spans="1:7" ht="12.75">
      <c r="A447" s="14" t="s">
        <v>262</v>
      </c>
      <c r="B447" s="80" t="s">
        <v>93</v>
      </c>
      <c r="C447" s="3" t="s">
        <v>358</v>
      </c>
      <c r="D447" s="68" t="s">
        <v>337</v>
      </c>
      <c r="E447" s="68" t="s">
        <v>337</v>
      </c>
      <c r="F447" s="70">
        <v>956682</v>
      </c>
      <c r="G447" s="70">
        <v>956682</v>
      </c>
    </row>
    <row r="448" spans="1:7" ht="12.75">
      <c r="A448" s="7" t="s">
        <v>101</v>
      </c>
      <c r="B448" s="3" t="s">
        <v>239</v>
      </c>
      <c r="C448" s="15"/>
      <c r="D448" s="68"/>
      <c r="E448" s="68"/>
      <c r="F448" s="70">
        <f>F449+F451+F454</f>
        <v>1728206.6</v>
      </c>
      <c r="G448" s="70">
        <f>G449+G451+G454</f>
        <v>1447740.73</v>
      </c>
    </row>
    <row r="449" spans="1:7" ht="12.75">
      <c r="A449" s="10" t="s">
        <v>199</v>
      </c>
      <c r="B449" s="3" t="s">
        <v>100</v>
      </c>
      <c r="C449" s="81"/>
      <c r="D449" s="81"/>
      <c r="E449" s="81"/>
      <c r="F449" s="70">
        <f>F450</f>
        <v>278606.6</v>
      </c>
      <c r="G449" s="70">
        <f>G450</f>
        <v>0</v>
      </c>
    </row>
    <row r="450" spans="1:7" ht="12.75">
      <c r="A450" s="7" t="s">
        <v>284</v>
      </c>
      <c r="B450" s="3" t="s">
        <v>100</v>
      </c>
      <c r="C450" s="3" t="s">
        <v>348</v>
      </c>
      <c r="D450" s="68" t="s">
        <v>337</v>
      </c>
      <c r="E450" s="68" t="s">
        <v>338</v>
      </c>
      <c r="F450" s="69">
        <v>278606.6</v>
      </c>
      <c r="G450" s="74">
        <v>0</v>
      </c>
    </row>
    <row r="451" spans="1:7" ht="12.75">
      <c r="A451" s="7" t="s">
        <v>665</v>
      </c>
      <c r="B451" s="3" t="s">
        <v>664</v>
      </c>
      <c r="C451" s="3"/>
      <c r="D451" s="68"/>
      <c r="E451" s="68"/>
      <c r="F451" s="69">
        <f>F452+F453</f>
        <v>474750</v>
      </c>
      <c r="G451" s="69">
        <f>G452+G453</f>
        <v>472890.73</v>
      </c>
    </row>
    <row r="452" spans="1:7" ht="12.75">
      <c r="A452" s="8" t="s">
        <v>285</v>
      </c>
      <c r="B452" s="3" t="s">
        <v>664</v>
      </c>
      <c r="C452" s="3" t="s">
        <v>348</v>
      </c>
      <c r="D452" s="68" t="s">
        <v>337</v>
      </c>
      <c r="E452" s="68" t="s">
        <v>328</v>
      </c>
      <c r="F452" s="69">
        <v>456750</v>
      </c>
      <c r="G452" s="69">
        <v>454890.73</v>
      </c>
    </row>
    <row r="453" spans="1:7" ht="12.75">
      <c r="A453" s="14" t="s">
        <v>262</v>
      </c>
      <c r="B453" s="3" t="s">
        <v>664</v>
      </c>
      <c r="C453" s="3" t="s">
        <v>358</v>
      </c>
      <c r="D453" s="68" t="s">
        <v>337</v>
      </c>
      <c r="E453" s="68" t="s">
        <v>328</v>
      </c>
      <c r="F453" s="69">
        <v>18000</v>
      </c>
      <c r="G453" s="69">
        <v>18000</v>
      </c>
    </row>
    <row r="454" spans="1:7" ht="12.75">
      <c r="A454" s="14" t="s">
        <v>667</v>
      </c>
      <c r="B454" s="3" t="s">
        <v>666</v>
      </c>
      <c r="C454" s="3"/>
      <c r="D454" s="68"/>
      <c r="E454" s="68"/>
      <c r="F454" s="69">
        <f>F456+F455</f>
        <v>974850</v>
      </c>
      <c r="G454" s="69">
        <f>G456+G455</f>
        <v>974850</v>
      </c>
    </row>
    <row r="455" spans="1:7" ht="12.75">
      <c r="A455" s="8" t="s">
        <v>285</v>
      </c>
      <c r="B455" s="3" t="s">
        <v>666</v>
      </c>
      <c r="C455" s="3" t="s">
        <v>348</v>
      </c>
      <c r="D455" s="68" t="s">
        <v>337</v>
      </c>
      <c r="E455" s="68" t="s">
        <v>329</v>
      </c>
      <c r="F455" s="69">
        <v>671400</v>
      </c>
      <c r="G455" s="69">
        <v>671400</v>
      </c>
    </row>
    <row r="456" spans="1:7" ht="12.75">
      <c r="A456" s="14" t="s">
        <v>262</v>
      </c>
      <c r="B456" s="3" t="s">
        <v>666</v>
      </c>
      <c r="C456" s="3" t="s">
        <v>358</v>
      </c>
      <c r="D456" s="68" t="s">
        <v>337</v>
      </c>
      <c r="E456" s="68" t="s">
        <v>329</v>
      </c>
      <c r="F456" s="69">
        <v>303450</v>
      </c>
      <c r="G456" s="69">
        <v>303450</v>
      </c>
    </row>
    <row r="457" spans="1:7" ht="12.75">
      <c r="A457" s="7" t="s">
        <v>144</v>
      </c>
      <c r="B457" s="3" t="s">
        <v>245</v>
      </c>
      <c r="C457" s="86"/>
      <c r="D457" s="86"/>
      <c r="E457" s="86"/>
      <c r="F457" s="70">
        <f>F458</f>
        <v>70000</v>
      </c>
      <c r="G457" s="70">
        <f>G458</f>
        <v>70000</v>
      </c>
    </row>
    <row r="458" spans="1:7" ht="22.5">
      <c r="A458" s="7" t="s">
        <v>506</v>
      </c>
      <c r="B458" s="3" t="s">
        <v>143</v>
      </c>
      <c r="C458" s="81"/>
      <c r="D458" s="81"/>
      <c r="E458" s="81"/>
      <c r="F458" s="70">
        <f>F459</f>
        <v>70000</v>
      </c>
      <c r="G458" s="70">
        <f>G459</f>
        <v>70000</v>
      </c>
    </row>
    <row r="459" spans="1:7" ht="12.75">
      <c r="A459" s="5" t="s">
        <v>262</v>
      </c>
      <c r="B459" s="3" t="s">
        <v>143</v>
      </c>
      <c r="C459" s="68" t="s">
        <v>358</v>
      </c>
      <c r="D459" s="68" t="s">
        <v>339</v>
      </c>
      <c r="E459" s="68" t="s">
        <v>334</v>
      </c>
      <c r="F459" s="69">
        <v>70000</v>
      </c>
      <c r="G459" s="69">
        <v>70000</v>
      </c>
    </row>
    <row r="460" spans="1:8" ht="12.75">
      <c r="A460" s="14" t="s">
        <v>253</v>
      </c>
      <c r="B460" s="80" t="s">
        <v>254</v>
      </c>
      <c r="C460" s="15"/>
      <c r="D460" s="68"/>
      <c r="E460" s="68"/>
      <c r="F460" s="70">
        <f>F461+F466+F464+F473+F475+F471</f>
        <v>139131490</v>
      </c>
      <c r="G460" s="70">
        <f>G461+G466+G464+G473+G475+G471</f>
        <v>134012375.52</v>
      </c>
      <c r="H460" s="62"/>
    </row>
    <row r="461" spans="1:8" ht="22.5">
      <c r="A461" s="6" t="s">
        <v>493</v>
      </c>
      <c r="B461" s="3" t="s">
        <v>408</v>
      </c>
      <c r="C461" s="3"/>
      <c r="D461" s="3"/>
      <c r="E461" s="3"/>
      <c r="F461" s="69">
        <f>F462+F463</f>
        <v>59344390</v>
      </c>
      <c r="G461" s="69">
        <f>G462+G463</f>
        <v>59344309.98</v>
      </c>
      <c r="H461" s="62"/>
    </row>
    <row r="462" spans="1:8" ht="22.5">
      <c r="A462" s="7" t="s">
        <v>359</v>
      </c>
      <c r="B462" s="3" t="s">
        <v>408</v>
      </c>
      <c r="C462" s="3" t="s">
        <v>357</v>
      </c>
      <c r="D462" s="3" t="s">
        <v>339</v>
      </c>
      <c r="E462" s="3" t="s">
        <v>332</v>
      </c>
      <c r="F462" s="77">
        <v>58051133</v>
      </c>
      <c r="G462" s="77">
        <v>58051052.98</v>
      </c>
      <c r="H462" s="62"/>
    </row>
    <row r="463" spans="1:8" ht="12.75">
      <c r="A463" s="16" t="s">
        <v>262</v>
      </c>
      <c r="B463" s="3" t="s">
        <v>408</v>
      </c>
      <c r="C463" s="3" t="s">
        <v>358</v>
      </c>
      <c r="D463" s="3" t="s">
        <v>339</v>
      </c>
      <c r="E463" s="3" t="s">
        <v>332</v>
      </c>
      <c r="F463" s="77">
        <v>1293257</v>
      </c>
      <c r="G463" s="77">
        <v>1293257</v>
      </c>
      <c r="H463" s="62"/>
    </row>
    <row r="464" spans="1:8" ht="56.25">
      <c r="A464" s="36" t="s">
        <v>458</v>
      </c>
      <c r="B464" s="12" t="s">
        <v>457</v>
      </c>
      <c r="C464" s="3"/>
      <c r="D464" s="68"/>
      <c r="E464" s="68"/>
      <c r="F464" s="69">
        <f>F465</f>
        <v>19089222.15</v>
      </c>
      <c r="G464" s="69">
        <f>G465</f>
        <v>14104008.8</v>
      </c>
      <c r="H464" s="62"/>
    </row>
    <row r="465" spans="1:8" ht="22.5">
      <c r="A465" s="5" t="s">
        <v>375</v>
      </c>
      <c r="B465" s="12" t="s">
        <v>457</v>
      </c>
      <c r="C465" s="3" t="s">
        <v>374</v>
      </c>
      <c r="D465" s="68" t="s">
        <v>339</v>
      </c>
      <c r="E465" s="68" t="s">
        <v>332</v>
      </c>
      <c r="F465" s="69">
        <v>19089222.15</v>
      </c>
      <c r="G465" s="69">
        <v>14104008.8</v>
      </c>
      <c r="H465" s="62"/>
    </row>
    <row r="466" spans="1:8" ht="45">
      <c r="A466" s="36" t="s">
        <v>244</v>
      </c>
      <c r="B466" s="3" t="s">
        <v>138</v>
      </c>
      <c r="C466" s="3"/>
      <c r="D466" s="3"/>
      <c r="E466" s="3"/>
      <c r="F466" s="69">
        <f>F467+F468+F469+F470</f>
        <v>49421600</v>
      </c>
      <c r="G466" s="69">
        <f>G467+G468+G469+G470</f>
        <v>49420778.89</v>
      </c>
      <c r="H466" s="62"/>
    </row>
    <row r="467" spans="1:8" ht="12.75">
      <c r="A467" s="7" t="s">
        <v>284</v>
      </c>
      <c r="B467" s="3" t="s">
        <v>138</v>
      </c>
      <c r="C467" s="3" t="s">
        <v>348</v>
      </c>
      <c r="D467" s="3" t="s">
        <v>339</v>
      </c>
      <c r="E467" s="3" t="s">
        <v>332</v>
      </c>
      <c r="F467" s="77">
        <v>700403.87</v>
      </c>
      <c r="G467" s="77">
        <v>700400.87</v>
      </c>
      <c r="H467" s="62"/>
    </row>
    <row r="468" spans="1:8" ht="12.75">
      <c r="A468" s="14" t="s">
        <v>364</v>
      </c>
      <c r="B468" s="3" t="s">
        <v>138</v>
      </c>
      <c r="C468" s="3" t="s">
        <v>367</v>
      </c>
      <c r="D468" s="3" t="s">
        <v>339</v>
      </c>
      <c r="E468" s="3" t="s">
        <v>332</v>
      </c>
      <c r="F468" s="77">
        <v>41606890.85</v>
      </c>
      <c r="G468" s="77">
        <v>41606072.74</v>
      </c>
      <c r="H468" s="62"/>
    </row>
    <row r="469" spans="1:8" ht="12.75">
      <c r="A469" s="7" t="s">
        <v>299</v>
      </c>
      <c r="B469" s="3" t="s">
        <v>138</v>
      </c>
      <c r="C469" s="3" t="s">
        <v>298</v>
      </c>
      <c r="D469" s="68" t="s">
        <v>339</v>
      </c>
      <c r="E469" s="68" t="s">
        <v>332</v>
      </c>
      <c r="F469" s="77">
        <v>7036239.68</v>
      </c>
      <c r="G469" s="77">
        <v>7036239.68</v>
      </c>
      <c r="H469" s="62"/>
    </row>
    <row r="470" spans="1:8" ht="22.5">
      <c r="A470" s="7" t="s">
        <v>543</v>
      </c>
      <c r="B470" s="3" t="s">
        <v>138</v>
      </c>
      <c r="C470" s="3" t="s">
        <v>542</v>
      </c>
      <c r="D470" s="3" t="s">
        <v>339</v>
      </c>
      <c r="E470" s="3" t="s">
        <v>332</v>
      </c>
      <c r="F470" s="77">
        <v>78065.6</v>
      </c>
      <c r="G470" s="77">
        <v>78065.6</v>
      </c>
      <c r="H470" s="62"/>
    </row>
    <row r="471" spans="1:8" ht="12.75">
      <c r="A471" s="5" t="s">
        <v>241</v>
      </c>
      <c r="B471" s="3" t="s">
        <v>654</v>
      </c>
      <c r="C471" s="68"/>
      <c r="D471" s="68"/>
      <c r="E471" s="68"/>
      <c r="F471" s="69">
        <f>F472</f>
        <v>20000</v>
      </c>
      <c r="G471" s="69">
        <f>G472</f>
        <v>20000</v>
      </c>
      <c r="H471" s="62"/>
    </row>
    <row r="472" spans="1:8" ht="12.75">
      <c r="A472" s="7" t="s">
        <v>284</v>
      </c>
      <c r="B472" s="3" t="s">
        <v>654</v>
      </c>
      <c r="C472" s="68" t="s">
        <v>348</v>
      </c>
      <c r="D472" s="68" t="s">
        <v>339</v>
      </c>
      <c r="E472" s="68" t="s">
        <v>334</v>
      </c>
      <c r="F472" s="69">
        <v>20000</v>
      </c>
      <c r="G472" s="69">
        <v>20000</v>
      </c>
      <c r="H472" s="62"/>
    </row>
    <row r="473" spans="1:7" ht="45">
      <c r="A473" s="35" t="s">
        <v>520</v>
      </c>
      <c r="B473" s="3" t="s">
        <v>521</v>
      </c>
      <c r="C473" s="15"/>
      <c r="D473" s="68"/>
      <c r="E473" s="68"/>
      <c r="F473" s="70">
        <f>F474</f>
        <v>539000</v>
      </c>
      <c r="G473" s="70">
        <f>G474</f>
        <v>406000</v>
      </c>
    </row>
    <row r="474" spans="1:7" ht="22.5">
      <c r="A474" s="7" t="s">
        <v>359</v>
      </c>
      <c r="B474" s="3" t="s">
        <v>521</v>
      </c>
      <c r="C474" s="15">
        <v>611</v>
      </c>
      <c r="D474" s="68" t="s">
        <v>339</v>
      </c>
      <c r="E474" s="68" t="s">
        <v>332</v>
      </c>
      <c r="F474" s="77">
        <v>539000</v>
      </c>
      <c r="G474" s="77">
        <v>406000</v>
      </c>
    </row>
    <row r="475" spans="1:7" ht="22.5">
      <c r="A475" s="2" t="s">
        <v>535</v>
      </c>
      <c r="B475" s="88" t="s">
        <v>536</v>
      </c>
      <c r="C475" s="15"/>
      <c r="D475" s="68"/>
      <c r="E475" s="68"/>
      <c r="F475" s="77">
        <f>F476</f>
        <v>10717277.85</v>
      </c>
      <c r="G475" s="77">
        <f>G476</f>
        <v>10717277.85</v>
      </c>
    </row>
    <row r="476" spans="1:7" ht="22.5">
      <c r="A476" s="5" t="s">
        <v>375</v>
      </c>
      <c r="B476" s="88" t="s">
        <v>536</v>
      </c>
      <c r="C476" s="88" t="s">
        <v>374</v>
      </c>
      <c r="D476" s="68" t="s">
        <v>339</v>
      </c>
      <c r="E476" s="68" t="s">
        <v>332</v>
      </c>
      <c r="F476" s="77">
        <v>10717277.85</v>
      </c>
      <c r="G476" s="77">
        <v>10717277.85</v>
      </c>
    </row>
    <row r="477" spans="1:7" ht="12.75">
      <c r="A477" s="7" t="s">
        <v>104</v>
      </c>
      <c r="B477" s="3" t="s">
        <v>102</v>
      </c>
      <c r="C477" s="15"/>
      <c r="D477" s="68"/>
      <c r="E477" s="68"/>
      <c r="F477" s="70">
        <f>F478</f>
        <v>200000</v>
      </c>
      <c r="G477" s="70">
        <f>G478</f>
        <v>0</v>
      </c>
    </row>
    <row r="478" spans="1:7" ht="12.75">
      <c r="A478" s="10" t="s">
        <v>199</v>
      </c>
      <c r="B478" s="3" t="s">
        <v>103</v>
      </c>
      <c r="C478" s="15"/>
      <c r="D478" s="68"/>
      <c r="E478" s="68"/>
      <c r="F478" s="70">
        <f>F479</f>
        <v>200000</v>
      </c>
      <c r="G478" s="70">
        <f>G479</f>
        <v>0</v>
      </c>
    </row>
    <row r="479" spans="1:7" ht="12.75">
      <c r="A479" s="7" t="s">
        <v>284</v>
      </c>
      <c r="B479" s="3" t="s">
        <v>103</v>
      </c>
      <c r="C479" s="3" t="s">
        <v>348</v>
      </c>
      <c r="D479" s="68" t="s">
        <v>337</v>
      </c>
      <c r="E479" s="68" t="s">
        <v>338</v>
      </c>
      <c r="F479" s="69">
        <v>200000</v>
      </c>
      <c r="G479" s="74">
        <v>0</v>
      </c>
    </row>
    <row r="480" spans="1:7" ht="12.75">
      <c r="A480" s="7" t="s">
        <v>165</v>
      </c>
      <c r="B480" s="3" t="s">
        <v>105</v>
      </c>
      <c r="C480" s="3"/>
      <c r="D480" s="68"/>
      <c r="E480" s="68"/>
      <c r="F480" s="69">
        <f>F481</f>
        <v>80000</v>
      </c>
      <c r="G480" s="69">
        <f>G481</f>
        <v>80000</v>
      </c>
    </row>
    <row r="481" spans="1:7" ht="12.75">
      <c r="A481" s="13" t="s">
        <v>241</v>
      </c>
      <c r="B481" s="3" t="s">
        <v>166</v>
      </c>
      <c r="C481" s="3"/>
      <c r="D481" s="68"/>
      <c r="E481" s="68"/>
      <c r="F481" s="69">
        <f>F482</f>
        <v>80000</v>
      </c>
      <c r="G481" s="69">
        <f>G482</f>
        <v>80000</v>
      </c>
    </row>
    <row r="482" spans="1:7" ht="12.75">
      <c r="A482" s="7" t="s">
        <v>284</v>
      </c>
      <c r="B482" s="3" t="s">
        <v>166</v>
      </c>
      <c r="C482" s="3" t="s">
        <v>348</v>
      </c>
      <c r="D482" s="68" t="s">
        <v>337</v>
      </c>
      <c r="E482" s="68" t="s">
        <v>338</v>
      </c>
      <c r="F482" s="69">
        <v>80000</v>
      </c>
      <c r="G482" s="69">
        <v>80000</v>
      </c>
    </row>
    <row r="483" spans="1:7" ht="22.5">
      <c r="A483" s="14" t="s">
        <v>413</v>
      </c>
      <c r="B483" s="80" t="s">
        <v>219</v>
      </c>
      <c r="C483" s="81"/>
      <c r="D483" s="81"/>
      <c r="E483" s="81"/>
      <c r="F483" s="70">
        <f>F484+F489+F494</f>
        <v>234703390.60000002</v>
      </c>
      <c r="G483" s="70">
        <f>G484+G489+G494</f>
        <v>200713263.81</v>
      </c>
    </row>
    <row r="484" spans="1:7" ht="12.75">
      <c r="A484" s="14" t="s">
        <v>266</v>
      </c>
      <c r="B484" s="3" t="s">
        <v>267</v>
      </c>
      <c r="C484" s="81"/>
      <c r="D484" s="81"/>
      <c r="E484" s="81"/>
      <c r="F484" s="70">
        <f>F487+F485</f>
        <v>29160122.2</v>
      </c>
      <c r="G484" s="70">
        <f>G487+G485</f>
        <v>28491350.56</v>
      </c>
    </row>
    <row r="485" spans="1:7" ht="12.75">
      <c r="A485" s="14" t="s">
        <v>200</v>
      </c>
      <c r="B485" s="3" t="s">
        <v>537</v>
      </c>
      <c r="C485" s="68"/>
      <c r="D485" s="68"/>
      <c r="E485" s="68"/>
      <c r="F485" s="70">
        <f>F486</f>
        <v>3859391.54</v>
      </c>
      <c r="G485" s="70">
        <f>G486</f>
        <v>3859391.52</v>
      </c>
    </row>
    <row r="486" spans="1:7" ht="22.5">
      <c r="A486" s="14" t="s">
        <v>372</v>
      </c>
      <c r="B486" s="3" t="s">
        <v>537</v>
      </c>
      <c r="C486" s="68" t="s">
        <v>371</v>
      </c>
      <c r="D486" s="68" t="s">
        <v>333</v>
      </c>
      <c r="E486" s="68" t="s">
        <v>333</v>
      </c>
      <c r="F486" s="70">
        <v>3859391.54</v>
      </c>
      <c r="G486" s="70">
        <v>3859391.52</v>
      </c>
    </row>
    <row r="487" spans="1:7" ht="12.75">
      <c r="A487" s="14" t="s">
        <v>200</v>
      </c>
      <c r="B487" s="3" t="s">
        <v>33</v>
      </c>
      <c r="C487" s="68"/>
      <c r="D487" s="68"/>
      <c r="E487" s="68"/>
      <c r="F487" s="70">
        <f>F488</f>
        <v>25300730.66</v>
      </c>
      <c r="G487" s="70">
        <f>G488</f>
        <v>24631959.04</v>
      </c>
    </row>
    <row r="488" spans="1:7" ht="22.5">
      <c r="A488" s="14" t="s">
        <v>372</v>
      </c>
      <c r="B488" s="3" t="s">
        <v>33</v>
      </c>
      <c r="C488" s="68" t="s">
        <v>371</v>
      </c>
      <c r="D488" s="68" t="s">
        <v>333</v>
      </c>
      <c r="E488" s="68" t="s">
        <v>333</v>
      </c>
      <c r="F488" s="70">
        <v>25300730.66</v>
      </c>
      <c r="G488" s="70">
        <v>24631959.04</v>
      </c>
    </row>
    <row r="489" spans="1:7" ht="22.5">
      <c r="A489" s="14" t="s">
        <v>268</v>
      </c>
      <c r="B489" s="80" t="s">
        <v>269</v>
      </c>
      <c r="C489" s="68"/>
      <c r="D489" s="68"/>
      <c r="E489" s="68"/>
      <c r="F489" s="70">
        <f>F492+F490</f>
        <v>9016629.44</v>
      </c>
      <c r="G489" s="70">
        <f>G492+G490</f>
        <v>9009572.36</v>
      </c>
    </row>
    <row r="490" spans="1:7" ht="22.5">
      <c r="A490" s="7" t="s">
        <v>612</v>
      </c>
      <c r="B490" s="3" t="s">
        <v>611</v>
      </c>
      <c r="C490" s="68"/>
      <c r="D490" s="68"/>
      <c r="E490" s="68"/>
      <c r="F490" s="70">
        <f>F491</f>
        <v>114210</v>
      </c>
      <c r="G490" s="70">
        <f>G491</f>
        <v>114210</v>
      </c>
    </row>
    <row r="491" spans="1:7" ht="12.75">
      <c r="A491" s="98" t="s">
        <v>559</v>
      </c>
      <c r="B491" s="3" t="s">
        <v>611</v>
      </c>
      <c r="C491" s="68" t="s">
        <v>558</v>
      </c>
      <c r="D491" s="68" t="s">
        <v>339</v>
      </c>
      <c r="E491" s="68" t="s">
        <v>332</v>
      </c>
      <c r="F491" s="70">
        <v>114210</v>
      </c>
      <c r="G491" s="70">
        <v>114210</v>
      </c>
    </row>
    <row r="492" spans="1:7" ht="22.5">
      <c r="A492" s="41" t="s">
        <v>518</v>
      </c>
      <c r="B492" s="3" t="s">
        <v>38</v>
      </c>
      <c r="C492" s="68"/>
      <c r="D492" s="68"/>
      <c r="E492" s="68"/>
      <c r="F492" s="70">
        <f>F493</f>
        <v>8902419.44</v>
      </c>
      <c r="G492" s="70">
        <f>G493</f>
        <v>8895362.36</v>
      </c>
    </row>
    <row r="493" spans="1:7" ht="12.75">
      <c r="A493" s="14" t="s">
        <v>559</v>
      </c>
      <c r="B493" s="3" t="s">
        <v>38</v>
      </c>
      <c r="C493" s="68" t="s">
        <v>558</v>
      </c>
      <c r="D493" s="68" t="s">
        <v>339</v>
      </c>
      <c r="E493" s="68" t="s">
        <v>332</v>
      </c>
      <c r="F493" s="69">
        <v>8902419.44</v>
      </c>
      <c r="G493" s="69">
        <v>8895362.36</v>
      </c>
    </row>
    <row r="494" spans="1:7" ht="12.75">
      <c r="A494" s="47" t="s">
        <v>209</v>
      </c>
      <c r="B494" s="3" t="s">
        <v>322</v>
      </c>
      <c r="C494" s="68"/>
      <c r="D494" s="68"/>
      <c r="E494" s="68"/>
      <c r="F494" s="70">
        <f>F495+F497+F501+F499</f>
        <v>196526638.96</v>
      </c>
      <c r="G494" s="70">
        <f>G495+G497+G501+G499</f>
        <v>163212340.89000002</v>
      </c>
    </row>
    <row r="495" spans="1:7" ht="12.75">
      <c r="A495" s="89" t="s">
        <v>637</v>
      </c>
      <c r="B495" s="3" t="s">
        <v>636</v>
      </c>
      <c r="C495" s="68"/>
      <c r="D495" s="68"/>
      <c r="E495" s="68"/>
      <c r="F495" s="70">
        <f>F496</f>
        <v>611085.96</v>
      </c>
      <c r="G495" s="70">
        <f>G496</f>
        <v>611085.96</v>
      </c>
    </row>
    <row r="496" spans="1:7" ht="22.5">
      <c r="A496" s="14" t="s">
        <v>372</v>
      </c>
      <c r="B496" s="3" t="s">
        <v>636</v>
      </c>
      <c r="C496" s="68" t="s">
        <v>371</v>
      </c>
      <c r="D496" s="68" t="s">
        <v>333</v>
      </c>
      <c r="E496" s="68" t="s">
        <v>329</v>
      </c>
      <c r="F496" s="70">
        <v>611085.96</v>
      </c>
      <c r="G496" s="70">
        <v>611085.96</v>
      </c>
    </row>
    <row r="497" spans="1:7" ht="22.5">
      <c r="A497" s="13" t="s">
        <v>511</v>
      </c>
      <c r="B497" s="80" t="s">
        <v>34</v>
      </c>
      <c r="C497" s="68"/>
      <c r="D497" s="68"/>
      <c r="E497" s="68"/>
      <c r="F497" s="70">
        <f>F498</f>
        <v>1744190</v>
      </c>
      <c r="G497" s="70">
        <f>G498</f>
        <v>1744190</v>
      </c>
    </row>
    <row r="498" spans="1:7" ht="12.75">
      <c r="A498" s="7" t="s">
        <v>284</v>
      </c>
      <c r="B498" s="80" t="s">
        <v>34</v>
      </c>
      <c r="C498" s="68" t="s">
        <v>348</v>
      </c>
      <c r="D498" s="68" t="s">
        <v>333</v>
      </c>
      <c r="E498" s="68" t="s">
        <v>333</v>
      </c>
      <c r="F498" s="69">
        <v>1744190</v>
      </c>
      <c r="G498" s="69">
        <v>1744190</v>
      </c>
    </row>
    <row r="499" spans="1:7" ht="12.75">
      <c r="A499" s="7" t="s">
        <v>241</v>
      </c>
      <c r="B499" s="80" t="s">
        <v>668</v>
      </c>
      <c r="C499" s="68"/>
      <c r="D499" s="68"/>
      <c r="E499" s="68"/>
      <c r="F499" s="69">
        <f>F500</f>
        <v>43000</v>
      </c>
      <c r="G499" s="69">
        <f>G500</f>
        <v>43000</v>
      </c>
    </row>
    <row r="500" spans="1:7" ht="12.75">
      <c r="A500" s="7" t="s">
        <v>370</v>
      </c>
      <c r="B500" s="80" t="s">
        <v>668</v>
      </c>
      <c r="C500" s="68" t="s">
        <v>369</v>
      </c>
      <c r="D500" s="68" t="s">
        <v>328</v>
      </c>
      <c r="E500" s="68" t="s">
        <v>343</v>
      </c>
      <c r="F500" s="69">
        <v>43000</v>
      </c>
      <c r="G500" s="69">
        <v>43000</v>
      </c>
    </row>
    <row r="501" spans="1:7" ht="12.75">
      <c r="A501" s="28" t="s">
        <v>512</v>
      </c>
      <c r="B501" s="3" t="s">
        <v>560</v>
      </c>
      <c r="C501" s="68"/>
      <c r="D501" s="68"/>
      <c r="E501" s="68"/>
      <c r="F501" s="69">
        <f>F502</f>
        <v>194128363</v>
      </c>
      <c r="G501" s="69">
        <f>G502</f>
        <v>160814064.93</v>
      </c>
    </row>
    <row r="502" spans="1:7" ht="22.5">
      <c r="A502" s="13" t="s">
        <v>514</v>
      </c>
      <c r="B502" s="3" t="s">
        <v>513</v>
      </c>
      <c r="C502" s="68"/>
      <c r="D502" s="68"/>
      <c r="E502" s="68"/>
      <c r="F502" s="69">
        <f>F503</f>
        <v>194128363</v>
      </c>
      <c r="G502" s="69">
        <f>G503</f>
        <v>160814064.93</v>
      </c>
    </row>
    <row r="503" spans="1:7" ht="22.5">
      <c r="A503" s="14" t="s">
        <v>372</v>
      </c>
      <c r="B503" s="3" t="s">
        <v>513</v>
      </c>
      <c r="C503" s="3" t="s">
        <v>371</v>
      </c>
      <c r="D503" s="68" t="s">
        <v>333</v>
      </c>
      <c r="E503" s="68" t="s">
        <v>329</v>
      </c>
      <c r="F503" s="69">
        <v>194128363</v>
      </c>
      <c r="G503" s="69">
        <v>160814064.93</v>
      </c>
    </row>
    <row r="504" spans="1:7" ht="12.75">
      <c r="A504" s="8" t="s">
        <v>414</v>
      </c>
      <c r="B504" s="80" t="s">
        <v>222</v>
      </c>
      <c r="C504" s="81"/>
      <c r="D504" s="81"/>
      <c r="E504" s="81"/>
      <c r="F504" s="70">
        <f>F505+F512</f>
        <v>1103200</v>
      </c>
      <c r="G504" s="70">
        <f>G505+G512</f>
        <v>1103115</v>
      </c>
    </row>
    <row r="505" spans="1:7" ht="12.75">
      <c r="A505" s="7" t="s">
        <v>159</v>
      </c>
      <c r="B505" s="80" t="s">
        <v>158</v>
      </c>
      <c r="C505" s="81"/>
      <c r="D505" s="81"/>
      <c r="E505" s="81"/>
      <c r="F505" s="70">
        <f>F506+F509</f>
        <v>1003200</v>
      </c>
      <c r="G505" s="70">
        <f>G506+G509</f>
        <v>1003115</v>
      </c>
    </row>
    <row r="506" spans="1:7" ht="12.75">
      <c r="A506" s="7" t="s">
        <v>283</v>
      </c>
      <c r="B506" s="3" t="s">
        <v>157</v>
      </c>
      <c r="C506" s="68"/>
      <c r="D506" s="68"/>
      <c r="E506" s="68"/>
      <c r="F506" s="70">
        <f>F507+F508</f>
        <v>730000</v>
      </c>
      <c r="G506" s="70">
        <f>G507+G508</f>
        <v>729915</v>
      </c>
    </row>
    <row r="507" spans="1:7" ht="12.75">
      <c r="A507" s="7" t="s">
        <v>284</v>
      </c>
      <c r="B507" s="3" t="s">
        <v>157</v>
      </c>
      <c r="C507" s="68" t="s">
        <v>348</v>
      </c>
      <c r="D507" s="68" t="s">
        <v>337</v>
      </c>
      <c r="E507" s="68" t="s">
        <v>337</v>
      </c>
      <c r="F507" s="69">
        <v>705000</v>
      </c>
      <c r="G507" s="69">
        <v>704915</v>
      </c>
    </row>
    <row r="508" spans="1:7" ht="12.75">
      <c r="A508" s="8" t="s">
        <v>262</v>
      </c>
      <c r="B508" s="3" t="s">
        <v>157</v>
      </c>
      <c r="C508" s="68" t="s">
        <v>358</v>
      </c>
      <c r="D508" s="68" t="s">
        <v>337</v>
      </c>
      <c r="E508" s="68" t="s">
        <v>337</v>
      </c>
      <c r="F508" s="69">
        <v>25000</v>
      </c>
      <c r="G508" s="69">
        <v>25000</v>
      </c>
    </row>
    <row r="509" spans="1:7" ht="12.75">
      <c r="A509" s="7" t="s">
        <v>507</v>
      </c>
      <c r="B509" s="80" t="s">
        <v>87</v>
      </c>
      <c r="C509" s="68"/>
      <c r="D509" s="68"/>
      <c r="E509" s="68"/>
      <c r="F509" s="69">
        <f>F510</f>
        <v>273200</v>
      </c>
      <c r="G509" s="69">
        <f>G510</f>
        <v>273200</v>
      </c>
    </row>
    <row r="510" spans="1:7" ht="12.75">
      <c r="A510" s="8" t="s">
        <v>202</v>
      </c>
      <c r="B510" s="80" t="s">
        <v>160</v>
      </c>
      <c r="C510" s="68"/>
      <c r="D510" s="68"/>
      <c r="E510" s="68"/>
      <c r="F510" s="70">
        <f>F511</f>
        <v>273200</v>
      </c>
      <c r="G510" s="70">
        <f>G511</f>
        <v>273200</v>
      </c>
    </row>
    <row r="511" spans="1:7" ht="12.75">
      <c r="A511" s="8" t="s">
        <v>285</v>
      </c>
      <c r="B511" s="80" t="s">
        <v>160</v>
      </c>
      <c r="C511" s="68" t="s">
        <v>348</v>
      </c>
      <c r="D511" s="68" t="s">
        <v>337</v>
      </c>
      <c r="E511" s="68" t="s">
        <v>337</v>
      </c>
      <c r="F511" s="70">
        <f>30000+243200</f>
        <v>273200</v>
      </c>
      <c r="G511" s="70">
        <v>273200</v>
      </c>
    </row>
    <row r="512" spans="1:7" ht="12.75">
      <c r="A512" s="7" t="s">
        <v>162</v>
      </c>
      <c r="B512" s="80" t="s">
        <v>161</v>
      </c>
      <c r="C512" s="68"/>
      <c r="D512" s="68"/>
      <c r="E512" s="68"/>
      <c r="F512" s="70">
        <f>F513</f>
        <v>100000</v>
      </c>
      <c r="G512" s="70">
        <f>G513</f>
        <v>100000</v>
      </c>
    </row>
    <row r="513" spans="1:7" ht="12.75">
      <c r="A513" s="7" t="s">
        <v>164</v>
      </c>
      <c r="B513" s="3" t="s">
        <v>163</v>
      </c>
      <c r="C513" s="68"/>
      <c r="D513" s="68"/>
      <c r="E513" s="68"/>
      <c r="F513" s="70">
        <f>F514</f>
        <v>100000</v>
      </c>
      <c r="G513" s="70">
        <f>G514</f>
        <v>100000</v>
      </c>
    </row>
    <row r="514" spans="1:7" ht="12.75">
      <c r="A514" s="7" t="s">
        <v>284</v>
      </c>
      <c r="B514" s="3" t="s">
        <v>163</v>
      </c>
      <c r="C514" s="68" t="s">
        <v>348</v>
      </c>
      <c r="D514" s="68" t="s">
        <v>337</v>
      </c>
      <c r="E514" s="68" t="s">
        <v>337</v>
      </c>
      <c r="F514" s="70">
        <v>100000</v>
      </c>
      <c r="G514" s="70">
        <v>100000</v>
      </c>
    </row>
    <row r="515" spans="1:7" ht="12.75">
      <c r="A515" s="8" t="s">
        <v>416</v>
      </c>
      <c r="B515" s="80" t="s">
        <v>223</v>
      </c>
      <c r="C515" s="81"/>
      <c r="D515" s="81"/>
      <c r="E515" s="81"/>
      <c r="F515" s="70">
        <f>F518+F525+F527+F516</f>
        <v>83762310.64</v>
      </c>
      <c r="G515" s="70">
        <f>G518+G525+G527+G516</f>
        <v>83720451.16</v>
      </c>
    </row>
    <row r="516" spans="1:7" ht="22.5">
      <c r="A516" s="7" t="s">
        <v>497</v>
      </c>
      <c r="B516" s="3" t="s">
        <v>527</v>
      </c>
      <c r="C516" s="68"/>
      <c r="D516" s="68"/>
      <c r="E516" s="68"/>
      <c r="F516" s="70">
        <f>F517</f>
        <v>54729800</v>
      </c>
      <c r="G516" s="70">
        <f>G517</f>
        <v>54729800</v>
      </c>
    </row>
    <row r="517" spans="1:7" ht="12.75">
      <c r="A517" s="7" t="s">
        <v>153</v>
      </c>
      <c r="B517" s="3" t="s">
        <v>527</v>
      </c>
      <c r="C517" s="68" t="s">
        <v>366</v>
      </c>
      <c r="D517" s="68" t="s">
        <v>154</v>
      </c>
      <c r="E517" s="68" t="s">
        <v>328</v>
      </c>
      <c r="F517" s="73">
        <v>54729800</v>
      </c>
      <c r="G517" s="73">
        <v>54729800</v>
      </c>
    </row>
    <row r="518" spans="1:7" ht="12.75">
      <c r="A518" s="5" t="s">
        <v>288</v>
      </c>
      <c r="B518" s="3" t="s">
        <v>146</v>
      </c>
      <c r="C518" s="68"/>
      <c r="D518" s="68"/>
      <c r="E518" s="68"/>
      <c r="F518" s="70">
        <f>SUM(F519:F524)</f>
        <v>24286910.64</v>
      </c>
      <c r="G518" s="70">
        <f>SUM(G519:G524)</f>
        <v>24245123.16</v>
      </c>
    </row>
    <row r="519" spans="1:7" ht="12.75">
      <c r="A519" s="49" t="s">
        <v>271</v>
      </c>
      <c r="B519" s="3" t="s">
        <v>146</v>
      </c>
      <c r="C519" s="3" t="s">
        <v>345</v>
      </c>
      <c r="D519" s="3" t="s">
        <v>328</v>
      </c>
      <c r="E519" s="3" t="s">
        <v>334</v>
      </c>
      <c r="F519" s="69">
        <v>16122520.47</v>
      </c>
      <c r="G519" s="69">
        <v>16102875.81</v>
      </c>
    </row>
    <row r="520" spans="1:7" ht="22.5">
      <c r="A520" s="6" t="s">
        <v>272</v>
      </c>
      <c r="B520" s="3" t="s">
        <v>146</v>
      </c>
      <c r="C520" s="3" t="s">
        <v>270</v>
      </c>
      <c r="D520" s="3" t="s">
        <v>328</v>
      </c>
      <c r="E520" s="3" t="s">
        <v>334</v>
      </c>
      <c r="F520" s="69">
        <v>4840138.99</v>
      </c>
      <c r="G520" s="69">
        <v>4818191.17</v>
      </c>
    </row>
    <row r="521" spans="1:7" ht="12.75">
      <c r="A521" s="7" t="s">
        <v>370</v>
      </c>
      <c r="B521" s="3" t="s">
        <v>146</v>
      </c>
      <c r="C521" s="3" t="s">
        <v>369</v>
      </c>
      <c r="D521" s="3" t="s">
        <v>328</v>
      </c>
      <c r="E521" s="3" t="s">
        <v>334</v>
      </c>
      <c r="F521" s="69">
        <v>2534903.66</v>
      </c>
      <c r="G521" s="69">
        <v>2534903.66</v>
      </c>
    </row>
    <row r="522" spans="1:7" ht="12.75">
      <c r="A522" s="7" t="s">
        <v>284</v>
      </c>
      <c r="B522" s="3" t="s">
        <v>146</v>
      </c>
      <c r="C522" s="3" t="s">
        <v>348</v>
      </c>
      <c r="D522" s="3" t="s">
        <v>328</v>
      </c>
      <c r="E522" s="3" t="s">
        <v>334</v>
      </c>
      <c r="F522" s="69">
        <v>788099.03</v>
      </c>
      <c r="G522" s="69">
        <v>787904.03</v>
      </c>
    </row>
    <row r="523" spans="1:7" ht="12.75">
      <c r="A523" s="7" t="s">
        <v>415</v>
      </c>
      <c r="B523" s="3" t="s">
        <v>146</v>
      </c>
      <c r="C523" s="3" t="s">
        <v>351</v>
      </c>
      <c r="D523" s="3" t="s">
        <v>328</v>
      </c>
      <c r="E523" s="3" t="s">
        <v>334</v>
      </c>
      <c r="F523" s="69">
        <v>1050</v>
      </c>
      <c r="G523" s="69">
        <v>1050</v>
      </c>
    </row>
    <row r="524" spans="1:7" ht="12.75">
      <c r="A524" s="7" t="s">
        <v>531</v>
      </c>
      <c r="B524" s="3" t="s">
        <v>146</v>
      </c>
      <c r="C524" s="3" t="s">
        <v>530</v>
      </c>
      <c r="D524" s="3" t="s">
        <v>328</v>
      </c>
      <c r="E524" s="3" t="s">
        <v>334</v>
      </c>
      <c r="F524" s="69">
        <v>198.49</v>
      </c>
      <c r="G524" s="69">
        <v>198.49</v>
      </c>
    </row>
    <row r="525" spans="1:7" ht="22.5">
      <c r="A525" s="41" t="s">
        <v>317</v>
      </c>
      <c r="B525" s="3" t="s">
        <v>147</v>
      </c>
      <c r="C525" s="3"/>
      <c r="D525" s="68"/>
      <c r="E525" s="68"/>
      <c r="F525" s="69">
        <f>F526</f>
        <v>1074600</v>
      </c>
      <c r="G525" s="69">
        <f>G526</f>
        <v>1074528</v>
      </c>
    </row>
    <row r="526" spans="1:7" ht="22.5">
      <c r="A526" s="7" t="s">
        <v>170</v>
      </c>
      <c r="B526" s="3" t="s">
        <v>147</v>
      </c>
      <c r="C526" s="15">
        <v>521</v>
      </c>
      <c r="D526" s="3" t="s">
        <v>331</v>
      </c>
      <c r="E526" s="3" t="s">
        <v>339</v>
      </c>
      <c r="F526" s="73">
        <v>1074600</v>
      </c>
      <c r="G526" s="73">
        <v>1074528</v>
      </c>
    </row>
    <row r="527" spans="1:7" ht="12.75">
      <c r="A527" s="7" t="s">
        <v>496</v>
      </c>
      <c r="B527" s="3" t="s">
        <v>148</v>
      </c>
      <c r="C527" s="68"/>
      <c r="D527" s="68"/>
      <c r="E527" s="68"/>
      <c r="F527" s="70">
        <f>F528</f>
        <v>3671000</v>
      </c>
      <c r="G527" s="70">
        <f>G528</f>
        <v>3671000</v>
      </c>
    </row>
    <row r="528" spans="1:7" ht="12.75">
      <c r="A528" s="7" t="s">
        <v>149</v>
      </c>
      <c r="B528" s="3" t="s">
        <v>148</v>
      </c>
      <c r="C528" s="68" t="s">
        <v>356</v>
      </c>
      <c r="D528" s="68" t="s">
        <v>329</v>
      </c>
      <c r="E528" s="68" t="s">
        <v>331</v>
      </c>
      <c r="F528" s="73">
        <v>3671000</v>
      </c>
      <c r="G528" s="73">
        <v>3671000</v>
      </c>
    </row>
    <row r="529" spans="1:7" ht="22.5">
      <c r="A529" s="7" t="s">
        <v>498</v>
      </c>
      <c r="B529" s="80" t="s">
        <v>217</v>
      </c>
      <c r="C529" s="81"/>
      <c r="D529" s="81"/>
      <c r="E529" s="81"/>
      <c r="F529" s="70">
        <f>F530</f>
        <v>218000</v>
      </c>
      <c r="G529" s="70">
        <f>G530</f>
        <v>218000</v>
      </c>
    </row>
    <row r="530" spans="1:7" ht="22.5">
      <c r="A530" s="14" t="s">
        <v>417</v>
      </c>
      <c r="B530" s="3" t="s">
        <v>145</v>
      </c>
      <c r="C530" s="81"/>
      <c r="D530" s="81"/>
      <c r="E530" s="81"/>
      <c r="F530" s="70">
        <f>F531</f>
        <v>218000</v>
      </c>
      <c r="G530" s="70">
        <f>G531</f>
        <v>218000</v>
      </c>
    </row>
    <row r="531" spans="1:7" ht="12.75">
      <c r="A531" s="8" t="s">
        <v>262</v>
      </c>
      <c r="B531" s="3" t="s">
        <v>145</v>
      </c>
      <c r="C531" s="68" t="s">
        <v>358</v>
      </c>
      <c r="D531" s="68" t="s">
        <v>339</v>
      </c>
      <c r="E531" s="68" t="s">
        <v>334</v>
      </c>
      <c r="F531" s="69">
        <v>218000</v>
      </c>
      <c r="G531" s="69">
        <v>218000</v>
      </c>
    </row>
    <row r="532" spans="1:7" ht="33.75">
      <c r="A532" s="37" t="s">
        <v>434</v>
      </c>
      <c r="B532" s="80" t="s">
        <v>224</v>
      </c>
      <c r="C532" s="81"/>
      <c r="D532" s="81"/>
      <c r="E532" s="81"/>
      <c r="F532" s="70">
        <f>F533</f>
        <v>4788137.72</v>
      </c>
      <c r="G532" s="70">
        <f>G533</f>
        <v>0</v>
      </c>
    </row>
    <row r="533" spans="1:7" ht="22.5">
      <c r="A533" s="5" t="s">
        <v>614</v>
      </c>
      <c r="B533" s="3" t="s">
        <v>613</v>
      </c>
      <c r="C533" s="3"/>
      <c r="D533" s="68"/>
      <c r="E533" s="68"/>
      <c r="F533" s="69">
        <f>F534</f>
        <v>4788137.72</v>
      </c>
      <c r="G533" s="69">
        <f>G534</f>
        <v>0</v>
      </c>
    </row>
    <row r="534" spans="1:7" ht="22.5">
      <c r="A534" s="5" t="s">
        <v>562</v>
      </c>
      <c r="B534" s="3" t="s">
        <v>613</v>
      </c>
      <c r="C534" s="3" t="s">
        <v>561</v>
      </c>
      <c r="D534" s="68" t="s">
        <v>332</v>
      </c>
      <c r="E534" s="68" t="s">
        <v>335</v>
      </c>
      <c r="F534" s="69">
        <v>4788137.72</v>
      </c>
      <c r="G534" s="74">
        <v>0</v>
      </c>
    </row>
    <row r="535" spans="1:7" ht="22.5">
      <c r="A535" s="8" t="s">
        <v>310</v>
      </c>
      <c r="B535" s="80" t="s">
        <v>225</v>
      </c>
      <c r="C535" s="81"/>
      <c r="D535" s="81"/>
      <c r="E535" s="81"/>
      <c r="F535" s="70">
        <f>F541+F543+F536+F539</f>
        <v>148610003.51</v>
      </c>
      <c r="G535" s="70">
        <f>G541+G543+G536+G539</f>
        <v>135900295.65</v>
      </c>
    </row>
    <row r="536" spans="1:7" ht="22.5">
      <c r="A536" s="8" t="s">
        <v>564</v>
      </c>
      <c r="B536" s="80" t="s">
        <v>563</v>
      </c>
      <c r="C536" s="81"/>
      <c r="D536" s="81"/>
      <c r="E536" s="81"/>
      <c r="F536" s="70">
        <f>F537+F538</f>
        <v>5099016.34</v>
      </c>
      <c r="G536" s="70">
        <f>G537+G538</f>
        <v>5099016.34</v>
      </c>
    </row>
    <row r="537" spans="1:7" ht="12.75">
      <c r="A537" s="7" t="s">
        <v>284</v>
      </c>
      <c r="B537" s="80" t="s">
        <v>563</v>
      </c>
      <c r="C537" s="68" t="s">
        <v>348</v>
      </c>
      <c r="D537" s="68" t="s">
        <v>332</v>
      </c>
      <c r="E537" s="68" t="s">
        <v>338</v>
      </c>
      <c r="F537" s="70">
        <v>1248436</v>
      </c>
      <c r="G537" s="70">
        <v>1248436</v>
      </c>
    </row>
    <row r="538" spans="1:7" ht="22.5">
      <c r="A538" s="13" t="s">
        <v>372</v>
      </c>
      <c r="B538" s="80" t="s">
        <v>563</v>
      </c>
      <c r="C538" s="68" t="s">
        <v>371</v>
      </c>
      <c r="D538" s="68" t="s">
        <v>332</v>
      </c>
      <c r="E538" s="68" t="s">
        <v>338</v>
      </c>
      <c r="F538" s="70">
        <v>3850580.34</v>
      </c>
      <c r="G538" s="70">
        <v>3850580.34</v>
      </c>
    </row>
    <row r="539" spans="1:7" ht="28.5" customHeight="1">
      <c r="A539" s="8" t="s">
        <v>566</v>
      </c>
      <c r="B539" s="80" t="s">
        <v>565</v>
      </c>
      <c r="C539" s="81"/>
      <c r="D539" s="81"/>
      <c r="E539" s="81"/>
      <c r="F539" s="70">
        <f>F540</f>
        <v>879497.57</v>
      </c>
      <c r="G539" s="70">
        <f>G540</f>
        <v>879497.57</v>
      </c>
    </row>
    <row r="540" spans="1:7" ht="12.75">
      <c r="A540" s="7" t="s">
        <v>284</v>
      </c>
      <c r="B540" s="80" t="s">
        <v>565</v>
      </c>
      <c r="C540" s="68" t="s">
        <v>348</v>
      </c>
      <c r="D540" s="68" t="s">
        <v>332</v>
      </c>
      <c r="E540" s="68" t="s">
        <v>338</v>
      </c>
      <c r="F540" s="70">
        <v>879497.57</v>
      </c>
      <c r="G540" s="70">
        <v>879497.57</v>
      </c>
    </row>
    <row r="541" spans="1:7" ht="12.75" customHeight="1">
      <c r="A541" s="13" t="s">
        <v>477</v>
      </c>
      <c r="B541" s="3" t="s">
        <v>24</v>
      </c>
      <c r="C541" s="68"/>
      <c r="D541" s="68"/>
      <c r="E541" s="68"/>
      <c r="F541" s="70">
        <f>F542</f>
        <v>47829699.79</v>
      </c>
      <c r="G541" s="70">
        <f>G542</f>
        <v>35119991.93</v>
      </c>
    </row>
    <row r="542" spans="1:7" ht="22.5">
      <c r="A542" s="13" t="s">
        <v>372</v>
      </c>
      <c r="B542" s="3" t="s">
        <v>24</v>
      </c>
      <c r="C542" s="68" t="s">
        <v>371</v>
      </c>
      <c r="D542" s="68" t="s">
        <v>332</v>
      </c>
      <c r="E542" s="68" t="s">
        <v>338</v>
      </c>
      <c r="F542" s="73">
        <v>47829699.79</v>
      </c>
      <c r="G542" s="69">
        <v>35119991.93</v>
      </c>
    </row>
    <row r="543" spans="1:7" ht="12.75">
      <c r="A543" s="48" t="s">
        <v>478</v>
      </c>
      <c r="B543" s="3" t="s">
        <v>25</v>
      </c>
      <c r="C543" s="68"/>
      <c r="D543" s="68"/>
      <c r="E543" s="68"/>
      <c r="F543" s="70">
        <f>F544+F545</f>
        <v>94801789.81</v>
      </c>
      <c r="G543" s="70">
        <f>G544+G545</f>
        <v>94801789.81</v>
      </c>
    </row>
    <row r="544" spans="1:7" ht="12.75">
      <c r="A544" s="7" t="s">
        <v>284</v>
      </c>
      <c r="B544" s="3" t="s">
        <v>25</v>
      </c>
      <c r="C544" s="68" t="s">
        <v>348</v>
      </c>
      <c r="D544" s="68" t="s">
        <v>332</v>
      </c>
      <c r="E544" s="68" t="s">
        <v>338</v>
      </c>
      <c r="F544" s="70">
        <v>87469869.23</v>
      </c>
      <c r="G544" s="70">
        <v>87469869.23</v>
      </c>
    </row>
    <row r="545" spans="1:7" ht="12.75">
      <c r="A545" s="7" t="s">
        <v>198</v>
      </c>
      <c r="B545" s="3" t="s">
        <v>25</v>
      </c>
      <c r="C545" s="68" t="s">
        <v>189</v>
      </c>
      <c r="D545" s="68" t="s">
        <v>332</v>
      </c>
      <c r="E545" s="68" t="s">
        <v>338</v>
      </c>
      <c r="F545" s="70">
        <v>7331920.58</v>
      </c>
      <c r="G545" s="70">
        <v>7331920.58</v>
      </c>
    </row>
    <row r="546" spans="1:7" ht="22.5">
      <c r="A546" s="8" t="s">
        <v>311</v>
      </c>
      <c r="B546" s="80" t="s">
        <v>227</v>
      </c>
      <c r="C546" s="81"/>
      <c r="D546" s="81"/>
      <c r="E546" s="81"/>
      <c r="F546" s="70">
        <f>F547+F553</f>
        <v>5577867.93</v>
      </c>
      <c r="G546" s="70">
        <f>G547+G553</f>
        <v>5577234.33</v>
      </c>
    </row>
    <row r="547" spans="1:7" ht="12.75">
      <c r="A547" s="41" t="s">
        <v>201</v>
      </c>
      <c r="B547" s="3" t="s">
        <v>11</v>
      </c>
      <c r="C547" s="81"/>
      <c r="D547" s="81"/>
      <c r="E547" s="81"/>
      <c r="F547" s="70">
        <f>SUM(F548:F552)</f>
        <v>1409050</v>
      </c>
      <c r="G547" s="70">
        <f>SUM(G548:G552)</f>
        <v>1408416.4</v>
      </c>
    </row>
    <row r="548" spans="1:7" ht="12.75">
      <c r="A548" s="7" t="s">
        <v>370</v>
      </c>
      <c r="B548" s="3" t="s">
        <v>11</v>
      </c>
      <c r="C548" s="68" t="s">
        <v>369</v>
      </c>
      <c r="D548" s="68" t="s">
        <v>328</v>
      </c>
      <c r="E548" s="68" t="s">
        <v>343</v>
      </c>
      <c r="F548" s="70">
        <v>599000</v>
      </c>
      <c r="G548" s="70">
        <v>599000</v>
      </c>
    </row>
    <row r="549" spans="1:7" ht="12.75">
      <c r="A549" s="8" t="s">
        <v>284</v>
      </c>
      <c r="B549" s="3" t="s">
        <v>11</v>
      </c>
      <c r="C549" s="68" t="s">
        <v>348</v>
      </c>
      <c r="D549" s="68" t="s">
        <v>328</v>
      </c>
      <c r="E549" s="68" t="s">
        <v>343</v>
      </c>
      <c r="F549" s="69">
        <v>682850</v>
      </c>
      <c r="G549" s="69">
        <v>682850</v>
      </c>
    </row>
    <row r="550" spans="1:7" ht="12.75">
      <c r="A550" s="7" t="s">
        <v>284</v>
      </c>
      <c r="B550" s="3" t="s">
        <v>11</v>
      </c>
      <c r="C550" s="68" t="s">
        <v>348</v>
      </c>
      <c r="D550" s="68" t="s">
        <v>337</v>
      </c>
      <c r="E550" s="68" t="s">
        <v>329</v>
      </c>
      <c r="F550" s="69">
        <v>4000</v>
      </c>
      <c r="G550" s="69">
        <v>4000</v>
      </c>
    </row>
    <row r="551" spans="1:7" ht="12.75">
      <c r="A551" s="8" t="s">
        <v>262</v>
      </c>
      <c r="B551" s="3" t="s">
        <v>11</v>
      </c>
      <c r="C551" s="68" t="s">
        <v>358</v>
      </c>
      <c r="D551" s="68" t="s">
        <v>337</v>
      </c>
      <c r="E551" s="68" t="s">
        <v>329</v>
      </c>
      <c r="F551" s="69">
        <v>7000</v>
      </c>
      <c r="G551" s="69">
        <v>7000</v>
      </c>
    </row>
    <row r="552" spans="1:7" ht="12.75">
      <c r="A552" s="8" t="s">
        <v>284</v>
      </c>
      <c r="B552" s="3" t="s">
        <v>11</v>
      </c>
      <c r="C552" s="68" t="s">
        <v>348</v>
      </c>
      <c r="D552" s="68" t="s">
        <v>337</v>
      </c>
      <c r="E552" s="68" t="s">
        <v>338</v>
      </c>
      <c r="F552" s="69">
        <v>116200</v>
      </c>
      <c r="G552" s="69">
        <v>115566.4</v>
      </c>
    </row>
    <row r="553" spans="1:7" ht="33.75">
      <c r="A553" s="24" t="s">
        <v>419</v>
      </c>
      <c r="B553" s="3" t="s">
        <v>508</v>
      </c>
      <c r="C553" s="68"/>
      <c r="D553" s="68"/>
      <c r="E553" s="68"/>
      <c r="F553" s="69">
        <f>F554</f>
        <v>4168817.93</v>
      </c>
      <c r="G553" s="69">
        <f>G554</f>
        <v>4168817.93</v>
      </c>
    </row>
    <row r="554" spans="1:7" ht="12.75">
      <c r="A554" s="7" t="s">
        <v>198</v>
      </c>
      <c r="B554" s="3" t="s">
        <v>508</v>
      </c>
      <c r="C554" s="68" t="s">
        <v>189</v>
      </c>
      <c r="D554" s="68" t="s">
        <v>332</v>
      </c>
      <c r="E554" s="68" t="s">
        <v>338</v>
      </c>
      <c r="F554" s="69">
        <v>4168817.93</v>
      </c>
      <c r="G554" s="69">
        <v>4168817.93</v>
      </c>
    </row>
    <row r="555" spans="1:7" ht="22.5">
      <c r="A555" s="14" t="s">
        <v>466</v>
      </c>
      <c r="B555" s="80" t="s">
        <v>226</v>
      </c>
      <c r="C555" s="81"/>
      <c r="D555" s="81"/>
      <c r="E555" s="81"/>
      <c r="F555" s="70">
        <f>F560+F558+F556</f>
        <v>1190950</v>
      </c>
      <c r="G555" s="70">
        <f>G560+G558+G556</f>
        <v>1190950</v>
      </c>
    </row>
    <row r="556" spans="1:7" ht="12.75">
      <c r="A556" s="14" t="s">
        <v>656</v>
      </c>
      <c r="B556" s="80" t="s">
        <v>655</v>
      </c>
      <c r="C556" s="81"/>
      <c r="D556" s="81"/>
      <c r="E556" s="81"/>
      <c r="F556" s="70">
        <f>F557</f>
        <v>297650</v>
      </c>
      <c r="G556" s="70">
        <f>G557</f>
        <v>297650</v>
      </c>
    </row>
    <row r="557" spans="1:7" ht="12.75">
      <c r="A557" s="7" t="s">
        <v>284</v>
      </c>
      <c r="B557" s="80" t="s">
        <v>655</v>
      </c>
      <c r="C557" s="3" t="s">
        <v>348</v>
      </c>
      <c r="D557" s="68" t="s">
        <v>332</v>
      </c>
      <c r="E557" s="68" t="s">
        <v>333</v>
      </c>
      <c r="F557" s="70">
        <v>297650</v>
      </c>
      <c r="G557" s="70">
        <v>297650</v>
      </c>
    </row>
    <row r="558" spans="1:7" ht="22.5">
      <c r="A558" s="6" t="s">
        <v>475</v>
      </c>
      <c r="B558" s="3" t="s">
        <v>476</v>
      </c>
      <c r="C558" s="3"/>
      <c r="D558" s="68"/>
      <c r="E558" s="68"/>
      <c r="F558" s="70">
        <f>F559</f>
        <v>654200</v>
      </c>
      <c r="G558" s="70">
        <f>G559</f>
        <v>654200</v>
      </c>
    </row>
    <row r="559" spans="1:7" ht="12.75">
      <c r="A559" s="7" t="s">
        <v>284</v>
      </c>
      <c r="B559" s="3" t="s">
        <v>476</v>
      </c>
      <c r="C559" s="3" t="s">
        <v>348</v>
      </c>
      <c r="D559" s="68" t="s">
        <v>332</v>
      </c>
      <c r="E559" s="68" t="s">
        <v>333</v>
      </c>
      <c r="F559" s="73">
        <v>654200</v>
      </c>
      <c r="G559" s="73">
        <v>654200</v>
      </c>
    </row>
    <row r="560" spans="1:7" ht="22.5">
      <c r="A560" s="8" t="s">
        <v>0</v>
      </c>
      <c r="B560" s="3" t="s">
        <v>23</v>
      </c>
      <c r="C560" s="81"/>
      <c r="D560" s="81"/>
      <c r="E560" s="81"/>
      <c r="F560" s="70">
        <f>F561</f>
        <v>239100</v>
      </c>
      <c r="G560" s="70">
        <f>G561</f>
        <v>239100</v>
      </c>
    </row>
    <row r="561" spans="1:7" ht="12.75">
      <c r="A561" s="8" t="s">
        <v>284</v>
      </c>
      <c r="B561" s="3" t="s">
        <v>23</v>
      </c>
      <c r="C561" s="68" t="s">
        <v>348</v>
      </c>
      <c r="D561" s="68" t="s">
        <v>332</v>
      </c>
      <c r="E561" s="68" t="s">
        <v>333</v>
      </c>
      <c r="F561" s="70">
        <f>1000+238100</f>
        <v>239100</v>
      </c>
      <c r="G561" s="70">
        <v>239100</v>
      </c>
    </row>
    <row r="562" spans="1:7" ht="12.75">
      <c r="A562" s="8" t="s">
        <v>420</v>
      </c>
      <c r="B562" s="80" t="s">
        <v>228</v>
      </c>
      <c r="C562" s="81"/>
      <c r="D562" s="81"/>
      <c r="E562" s="81"/>
      <c r="F562" s="70">
        <f>F563</f>
        <v>50000</v>
      </c>
      <c r="G562" s="70">
        <f>G563</f>
        <v>50000</v>
      </c>
    </row>
    <row r="563" spans="1:7" ht="22.5">
      <c r="A563" s="41" t="s">
        <v>203</v>
      </c>
      <c r="B563" s="3" t="s">
        <v>37</v>
      </c>
      <c r="C563" s="81"/>
      <c r="D563" s="81"/>
      <c r="E563" s="81"/>
      <c r="F563" s="70">
        <f>F564</f>
        <v>50000</v>
      </c>
      <c r="G563" s="70">
        <f>G564</f>
        <v>50000</v>
      </c>
    </row>
    <row r="564" spans="1:7" ht="12.75">
      <c r="A564" s="8" t="s">
        <v>284</v>
      </c>
      <c r="B564" s="3" t="s">
        <v>37</v>
      </c>
      <c r="C564" s="68" t="s">
        <v>348</v>
      </c>
      <c r="D564" s="68" t="s">
        <v>337</v>
      </c>
      <c r="E564" s="68" t="s">
        <v>333</v>
      </c>
      <c r="F564" s="69">
        <v>50000</v>
      </c>
      <c r="G564" s="69">
        <v>50000</v>
      </c>
    </row>
    <row r="565" spans="1:8" ht="12.75">
      <c r="A565" s="8" t="s">
        <v>423</v>
      </c>
      <c r="B565" s="80" t="s">
        <v>255</v>
      </c>
      <c r="C565" s="81"/>
      <c r="D565" s="81"/>
      <c r="E565" s="81"/>
      <c r="F565" s="70">
        <f>F582+F580+F578+F568+F574+F566+F576+F572</f>
        <v>183606049</v>
      </c>
      <c r="G565" s="70">
        <f>G582+G580+G578+G568+G574+G566+G576+G572</f>
        <v>173805457.6</v>
      </c>
      <c r="H565" s="62"/>
    </row>
    <row r="566" spans="1:7" ht="12.75">
      <c r="A566" s="5" t="s">
        <v>539</v>
      </c>
      <c r="B566" s="3" t="s">
        <v>538</v>
      </c>
      <c r="C566" s="3"/>
      <c r="D566" s="3"/>
      <c r="E566" s="3"/>
      <c r="F566" s="69">
        <f>F567</f>
        <v>101425980.87</v>
      </c>
      <c r="G566" s="69">
        <f>G567</f>
        <v>101425980.87</v>
      </c>
    </row>
    <row r="567" spans="1:7" ht="22.5">
      <c r="A567" s="14" t="s">
        <v>372</v>
      </c>
      <c r="B567" s="3" t="s">
        <v>538</v>
      </c>
      <c r="C567" s="3" t="s">
        <v>371</v>
      </c>
      <c r="D567" s="3" t="s">
        <v>340</v>
      </c>
      <c r="E567" s="3" t="s">
        <v>333</v>
      </c>
      <c r="F567" s="69">
        <v>101425980.87</v>
      </c>
      <c r="G567" s="73">
        <v>101425980.87</v>
      </c>
    </row>
    <row r="568" spans="1:7" ht="12.75">
      <c r="A568" s="41" t="s">
        <v>263</v>
      </c>
      <c r="B568" s="3" t="s">
        <v>39</v>
      </c>
      <c r="C568" s="3"/>
      <c r="D568" s="3"/>
      <c r="E568" s="3"/>
      <c r="F568" s="70">
        <f>F569+F571+F570</f>
        <v>4802300</v>
      </c>
      <c r="G568" s="70">
        <f>G569+G571+G570</f>
        <v>4802300</v>
      </c>
    </row>
    <row r="569" spans="1:7" ht="12.75">
      <c r="A569" s="7" t="s">
        <v>284</v>
      </c>
      <c r="B569" s="3" t="s">
        <v>39</v>
      </c>
      <c r="C569" s="3" t="s">
        <v>348</v>
      </c>
      <c r="D569" s="3" t="s">
        <v>340</v>
      </c>
      <c r="E569" s="3" t="s">
        <v>329</v>
      </c>
      <c r="F569" s="69">
        <v>4470341</v>
      </c>
      <c r="G569" s="69">
        <v>4470341</v>
      </c>
    </row>
    <row r="570" spans="1:7" ht="12.75">
      <c r="A570" s="7" t="s">
        <v>355</v>
      </c>
      <c r="B570" s="3" t="s">
        <v>39</v>
      </c>
      <c r="C570" s="3" t="s">
        <v>354</v>
      </c>
      <c r="D570" s="3" t="s">
        <v>340</v>
      </c>
      <c r="E570" s="3" t="s">
        <v>329</v>
      </c>
      <c r="F570" s="69">
        <v>276999</v>
      </c>
      <c r="G570" s="69">
        <v>276999</v>
      </c>
    </row>
    <row r="571" spans="1:7" ht="12.75">
      <c r="A571" s="7" t="s">
        <v>284</v>
      </c>
      <c r="B571" s="3" t="s">
        <v>39</v>
      </c>
      <c r="C571" s="3" t="s">
        <v>358</v>
      </c>
      <c r="D571" s="3" t="s">
        <v>340</v>
      </c>
      <c r="E571" s="3" t="s">
        <v>329</v>
      </c>
      <c r="F571" s="69">
        <v>54960</v>
      </c>
      <c r="G571" s="69">
        <v>54960</v>
      </c>
    </row>
    <row r="572" spans="1:7" ht="22.5">
      <c r="A572" s="7" t="s">
        <v>670</v>
      </c>
      <c r="B572" s="3" t="s">
        <v>669</v>
      </c>
      <c r="C572" s="3"/>
      <c r="D572" s="3"/>
      <c r="E572" s="3"/>
      <c r="F572" s="69">
        <f>F573</f>
        <v>9800000</v>
      </c>
      <c r="G572" s="69">
        <f>G573</f>
        <v>0</v>
      </c>
    </row>
    <row r="573" spans="1:7" ht="12.75">
      <c r="A573" s="7" t="s">
        <v>284</v>
      </c>
      <c r="B573" s="3" t="s">
        <v>669</v>
      </c>
      <c r="C573" s="3" t="s">
        <v>348</v>
      </c>
      <c r="D573" s="3" t="s">
        <v>340</v>
      </c>
      <c r="E573" s="3" t="s">
        <v>329</v>
      </c>
      <c r="F573" s="69">
        <v>9800000</v>
      </c>
      <c r="G573" s="74">
        <v>0</v>
      </c>
    </row>
    <row r="574" spans="1:7" ht="12.75">
      <c r="A574" s="5" t="s">
        <v>422</v>
      </c>
      <c r="B574" s="3" t="s">
        <v>421</v>
      </c>
      <c r="C574" s="3"/>
      <c r="D574" s="3"/>
      <c r="E574" s="3"/>
      <c r="F574" s="69">
        <f>F575</f>
        <v>62581068.13</v>
      </c>
      <c r="G574" s="69">
        <f>G575</f>
        <v>62580710.42</v>
      </c>
    </row>
    <row r="575" spans="1:7" ht="22.5">
      <c r="A575" s="14" t="s">
        <v>372</v>
      </c>
      <c r="B575" s="3" t="s">
        <v>421</v>
      </c>
      <c r="C575" s="3" t="s">
        <v>371</v>
      </c>
      <c r="D575" s="3" t="s">
        <v>340</v>
      </c>
      <c r="E575" s="3" t="s">
        <v>333</v>
      </c>
      <c r="F575" s="69">
        <v>62581068.13</v>
      </c>
      <c r="G575" s="73">
        <v>62580710.42</v>
      </c>
    </row>
    <row r="576" spans="1:7" ht="12.75">
      <c r="A576" s="14" t="s">
        <v>461</v>
      </c>
      <c r="B576" s="3" t="s">
        <v>567</v>
      </c>
      <c r="C576" s="3"/>
      <c r="D576" s="3"/>
      <c r="E576" s="3"/>
      <c r="F576" s="69">
        <f>F577</f>
        <v>3112000</v>
      </c>
      <c r="G576" s="69">
        <f>G577</f>
        <v>3111766.67</v>
      </c>
    </row>
    <row r="577" spans="1:7" ht="12.75">
      <c r="A577" s="7" t="s">
        <v>284</v>
      </c>
      <c r="B577" s="3" t="s">
        <v>567</v>
      </c>
      <c r="C577" s="3" t="s">
        <v>348</v>
      </c>
      <c r="D577" s="3" t="s">
        <v>340</v>
      </c>
      <c r="E577" s="3" t="s">
        <v>329</v>
      </c>
      <c r="F577" s="69">
        <v>3112000</v>
      </c>
      <c r="G577" s="73">
        <v>3111766.67</v>
      </c>
    </row>
    <row r="578" spans="1:7" ht="22.5">
      <c r="A578" s="6" t="s">
        <v>540</v>
      </c>
      <c r="B578" s="12" t="s">
        <v>109</v>
      </c>
      <c r="C578" s="3"/>
      <c r="D578" s="3"/>
      <c r="E578" s="3"/>
      <c r="F578" s="69">
        <f>F579</f>
        <v>953500</v>
      </c>
      <c r="G578" s="69">
        <f>G579</f>
        <v>953500</v>
      </c>
    </row>
    <row r="579" spans="1:7" ht="12.75">
      <c r="A579" s="8" t="s">
        <v>284</v>
      </c>
      <c r="B579" s="12" t="s">
        <v>109</v>
      </c>
      <c r="C579" s="3" t="s">
        <v>348</v>
      </c>
      <c r="D579" s="3" t="s">
        <v>340</v>
      </c>
      <c r="E579" s="3" t="s">
        <v>329</v>
      </c>
      <c r="F579" s="69">
        <f>73000+880500</f>
        <v>953500</v>
      </c>
      <c r="G579" s="69">
        <v>953500</v>
      </c>
    </row>
    <row r="580" spans="1:7" ht="22.5">
      <c r="A580" s="30" t="s">
        <v>482</v>
      </c>
      <c r="B580" s="12" t="s">
        <v>460</v>
      </c>
      <c r="C580" s="3"/>
      <c r="D580" s="3"/>
      <c r="E580" s="3"/>
      <c r="F580" s="69">
        <f>F581</f>
        <v>196000</v>
      </c>
      <c r="G580" s="69">
        <f>G581</f>
        <v>195999.89</v>
      </c>
    </row>
    <row r="581" spans="1:7" ht="12.75">
      <c r="A581" s="8" t="s">
        <v>284</v>
      </c>
      <c r="B581" s="12" t="s">
        <v>460</v>
      </c>
      <c r="C581" s="3" t="s">
        <v>348</v>
      </c>
      <c r="D581" s="3" t="s">
        <v>340</v>
      </c>
      <c r="E581" s="3" t="s">
        <v>329</v>
      </c>
      <c r="F581" s="69">
        <v>196000</v>
      </c>
      <c r="G581" s="69">
        <v>195999.89</v>
      </c>
    </row>
    <row r="582" spans="1:7" ht="22.5">
      <c r="A582" s="7" t="s">
        <v>525</v>
      </c>
      <c r="B582" s="12" t="s">
        <v>524</v>
      </c>
      <c r="C582" s="3"/>
      <c r="D582" s="3"/>
      <c r="E582" s="3"/>
      <c r="F582" s="69">
        <f>F583</f>
        <v>735200</v>
      </c>
      <c r="G582" s="69">
        <f>G583</f>
        <v>735199.75</v>
      </c>
    </row>
    <row r="583" spans="1:7" ht="12.75">
      <c r="A583" s="8" t="s">
        <v>284</v>
      </c>
      <c r="B583" s="12" t="s">
        <v>524</v>
      </c>
      <c r="C583" s="3" t="s">
        <v>348</v>
      </c>
      <c r="D583" s="3" t="s">
        <v>340</v>
      </c>
      <c r="E583" s="3" t="s">
        <v>329</v>
      </c>
      <c r="F583" s="69">
        <v>735200</v>
      </c>
      <c r="G583" s="69">
        <v>735199.75</v>
      </c>
    </row>
    <row r="584" spans="1:7" ht="22.5">
      <c r="A584" s="8" t="s">
        <v>424</v>
      </c>
      <c r="B584" s="80" t="s">
        <v>27</v>
      </c>
      <c r="C584" s="68"/>
      <c r="D584" s="68"/>
      <c r="E584" s="68"/>
      <c r="F584" s="70">
        <f>F587+F585</f>
        <v>14295744.62</v>
      </c>
      <c r="G584" s="70">
        <f>G587+G585</f>
        <v>14295744.62</v>
      </c>
    </row>
    <row r="585" spans="1:7" ht="12.75">
      <c r="A585" s="8" t="s">
        <v>241</v>
      </c>
      <c r="B585" s="80" t="s">
        <v>638</v>
      </c>
      <c r="C585" s="68"/>
      <c r="D585" s="68"/>
      <c r="E585" s="68"/>
      <c r="F585" s="70">
        <f>F586</f>
        <v>28000</v>
      </c>
      <c r="G585" s="70">
        <f>G586</f>
        <v>28000</v>
      </c>
    </row>
    <row r="586" spans="1:7" ht="22.5">
      <c r="A586" s="5" t="s">
        <v>375</v>
      </c>
      <c r="B586" s="80" t="s">
        <v>638</v>
      </c>
      <c r="C586" s="68" t="s">
        <v>374</v>
      </c>
      <c r="D586" s="68" t="s">
        <v>333</v>
      </c>
      <c r="E586" s="68" t="s">
        <v>328</v>
      </c>
      <c r="F586" s="70">
        <v>28000</v>
      </c>
      <c r="G586" s="70">
        <v>28000</v>
      </c>
    </row>
    <row r="587" spans="1:7" ht="22.5">
      <c r="A587" s="2" t="s">
        <v>480</v>
      </c>
      <c r="B587" s="80" t="s">
        <v>28</v>
      </c>
      <c r="C587" s="68"/>
      <c r="D587" s="68"/>
      <c r="E587" s="68"/>
      <c r="F587" s="70">
        <f>F590+F588</f>
        <v>14267744.62</v>
      </c>
      <c r="G587" s="70">
        <f>G590+G588</f>
        <v>14267744.62</v>
      </c>
    </row>
    <row r="588" spans="1:7" ht="22.5">
      <c r="A588" s="89" t="s">
        <v>541</v>
      </c>
      <c r="B588" s="12" t="s">
        <v>675</v>
      </c>
      <c r="C588" s="68"/>
      <c r="D588" s="68"/>
      <c r="E588" s="68"/>
      <c r="F588" s="70">
        <f>F589</f>
        <v>10576679.44</v>
      </c>
      <c r="G588" s="70">
        <f>G589</f>
        <v>10576679.44</v>
      </c>
    </row>
    <row r="589" spans="1:7" ht="22.5">
      <c r="A589" s="5" t="s">
        <v>375</v>
      </c>
      <c r="B589" s="12" t="s">
        <v>675</v>
      </c>
      <c r="C589" s="68" t="s">
        <v>374</v>
      </c>
      <c r="D589" s="68" t="s">
        <v>333</v>
      </c>
      <c r="E589" s="68" t="s">
        <v>328</v>
      </c>
      <c r="F589" s="69">
        <v>10576679.44</v>
      </c>
      <c r="G589" s="73">
        <v>10576679.44</v>
      </c>
    </row>
    <row r="590" spans="1:7" ht="22.5">
      <c r="A590" s="2" t="s">
        <v>479</v>
      </c>
      <c r="B590" s="12" t="s">
        <v>462</v>
      </c>
      <c r="C590" s="68"/>
      <c r="D590" s="68"/>
      <c r="E590" s="68"/>
      <c r="F590" s="70">
        <f>F591</f>
        <v>3691065.18</v>
      </c>
      <c r="G590" s="70">
        <f>G591</f>
        <v>3691065.18</v>
      </c>
    </row>
    <row r="591" spans="1:7" ht="22.5">
      <c r="A591" s="5" t="s">
        <v>375</v>
      </c>
      <c r="B591" s="12" t="s">
        <v>462</v>
      </c>
      <c r="C591" s="68" t="s">
        <v>374</v>
      </c>
      <c r="D591" s="68" t="s">
        <v>333</v>
      </c>
      <c r="E591" s="68" t="s">
        <v>328</v>
      </c>
      <c r="F591" s="69">
        <v>3691065.18</v>
      </c>
      <c r="G591" s="73">
        <v>3691065.18</v>
      </c>
    </row>
    <row r="592" spans="1:7" ht="22.5">
      <c r="A592" s="14" t="s">
        <v>274</v>
      </c>
      <c r="B592" s="80" t="s">
        <v>207</v>
      </c>
      <c r="C592" s="81"/>
      <c r="D592" s="81"/>
      <c r="E592" s="81"/>
      <c r="F592" s="70">
        <f>F595+F593</f>
        <v>419600</v>
      </c>
      <c r="G592" s="70">
        <f>G595+G593</f>
        <v>419599.7</v>
      </c>
    </row>
    <row r="593" spans="1:7" ht="12.75">
      <c r="A593" s="8" t="s">
        <v>208</v>
      </c>
      <c r="B593" s="80" t="s">
        <v>22</v>
      </c>
      <c r="C593" s="68"/>
      <c r="D593" s="68"/>
      <c r="E593" s="68"/>
      <c r="F593" s="70">
        <f>F594</f>
        <v>14000</v>
      </c>
      <c r="G593" s="70">
        <f>G594</f>
        <v>14000</v>
      </c>
    </row>
    <row r="594" spans="1:7" ht="12.75">
      <c r="A594" s="8" t="s">
        <v>284</v>
      </c>
      <c r="B594" s="80" t="s">
        <v>22</v>
      </c>
      <c r="C594" s="68" t="s">
        <v>348</v>
      </c>
      <c r="D594" s="68" t="s">
        <v>332</v>
      </c>
      <c r="E594" s="68" t="s">
        <v>328</v>
      </c>
      <c r="F594" s="69">
        <v>14000</v>
      </c>
      <c r="G594" s="69">
        <v>14000</v>
      </c>
    </row>
    <row r="595" spans="1:7" ht="12.75">
      <c r="A595" s="8" t="s">
        <v>473</v>
      </c>
      <c r="B595" s="3" t="s">
        <v>474</v>
      </c>
      <c r="C595" s="3"/>
      <c r="D595" s="68"/>
      <c r="E595" s="68"/>
      <c r="F595" s="69">
        <f>SUM(F596:F598)</f>
        <v>405600</v>
      </c>
      <c r="G595" s="69">
        <f>SUM(G596:G598)</f>
        <v>405599.7</v>
      </c>
    </row>
    <row r="596" spans="1:7" ht="12.75">
      <c r="A596" s="49" t="s">
        <v>271</v>
      </c>
      <c r="B596" s="3" t="s">
        <v>474</v>
      </c>
      <c r="C596" s="3" t="s">
        <v>345</v>
      </c>
      <c r="D596" s="68" t="s">
        <v>332</v>
      </c>
      <c r="E596" s="68" t="s">
        <v>328</v>
      </c>
      <c r="F596" s="73">
        <v>321597.25</v>
      </c>
      <c r="G596" s="73">
        <v>321596.95</v>
      </c>
    </row>
    <row r="597" spans="1:7" ht="22.5">
      <c r="A597" s="49" t="s">
        <v>272</v>
      </c>
      <c r="B597" s="3" t="s">
        <v>474</v>
      </c>
      <c r="C597" s="3" t="s">
        <v>270</v>
      </c>
      <c r="D597" s="68" t="s">
        <v>332</v>
      </c>
      <c r="E597" s="68" t="s">
        <v>328</v>
      </c>
      <c r="F597" s="73">
        <v>82234.13</v>
      </c>
      <c r="G597" s="73">
        <v>82234.13</v>
      </c>
    </row>
    <row r="598" spans="1:7" ht="12.75">
      <c r="A598" s="8" t="s">
        <v>284</v>
      </c>
      <c r="B598" s="3" t="s">
        <v>474</v>
      </c>
      <c r="C598" s="3" t="s">
        <v>348</v>
      </c>
      <c r="D598" s="68" t="s">
        <v>332</v>
      </c>
      <c r="E598" s="68" t="s">
        <v>328</v>
      </c>
      <c r="F598" s="73">
        <v>1768.62</v>
      </c>
      <c r="G598" s="73">
        <v>1768.62</v>
      </c>
    </row>
    <row r="599" spans="1:7" ht="22.5">
      <c r="A599" s="14" t="s">
        <v>425</v>
      </c>
      <c r="B599" s="80" t="s">
        <v>275</v>
      </c>
      <c r="C599" s="81"/>
      <c r="D599" s="81"/>
      <c r="E599" s="81"/>
      <c r="F599" s="70">
        <f>F600+F605</f>
        <v>1487955.9900000002</v>
      </c>
      <c r="G599" s="70">
        <f>G600+G605</f>
        <v>1057553.46</v>
      </c>
    </row>
    <row r="600" spans="1:7" ht="22.5">
      <c r="A600" s="14" t="s">
        <v>183</v>
      </c>
      <c r="B600" s="80" t="s">
        <v>182</v>
      </c>
      <c r="C600" s="81"/>
      <c r="D600" s="81"/>
      <c r="E600" s="81"/>
      <c r="F600" s="70">
        <f>F603+F601</f>
        <v>1050444.35</v>
      </c>
      <c r="G600" s="70">
        <f>G603+G601</f>
        <v>620041.8200000001</v>
      </c>
    </row>
    <row r="601" spans="1:7" ht="22.5">
      <c r="A601" s="34" t="s">
        <v>568</v>
      </c>
      <c r="B601" s="68" t="s">
        <v>569</v>
      </c>
      <c r="C601" s="81"/>
      <c r="D601" s="81"/>
      <c r="E601" s="81"/>
      <c r="F601" s="70">
        <f>F602</f>
        <v>224101.82</v>
      </c>
      <c r="G601" s="70">
        <f>G602</f>
        <v>224041.82</v>
      </c>
    </row>
    <row r="602" spans="1:7" ht="12.75">
      <c r="A602" s="7" t="s">
        <v>284</v>
      </c>
      <c r="B602" s="68" t="s">
        <v>569</v>
      </c>
      <c r="C602" s="3" t="s">
        <v>348</v>
      </c>
      <c r="D602" s="68" t="s">
        <v>328</v>
      </c>
      <c r="E602" s="68" t="s">
        <v>343</v>
      </c>
      <c r="F602" s="70">
        <v>224101.82</v>
      </c>
      <c r="G602" s="70">
        <v>224041.82</v>
      </c>
    </row>
    <row r="603" spans="1:7" ht="12.75">
      <c r="A603" s="8" t="s">
        <v>12</v>
      </c>
      <c r="B603" s="68" t="s">
        <v>184</v>
      </c>
      <c r="C603" s="81"/>
      <c r="D603" s="81"/>
      <c r="E603" s="81"/>
      <c r="F603" s="70">
        <f>F604</f>
        <v>826342.53</v>
      </c>
      <c r="G603" s="70">
        <f>G604</f>
        <v>396000</v>
      </c>
    </row>
    <row r="604" spans="1:7" ht="12.75">
      <c r="A604" s="7" t="s">
        <v>285</v>
      </c>
      <c r="B604" s="68" t="s">
        <v>184</v>
      </c>
      <c r="C604" s="68" t="s">
        <v>348</v>
      </c>
      <c r="D604" s="68" t="s">
        <v>328</v>
      </c>
      <c r="E604" s="68" t="s">
        <v>343</v>
      </c>
      <c r="F604" s="70">
        <v>826342.53</v>
      </c>
      <c r="G604" s="70">
        <v>396000</v>
      </c>
    </row>
    <row r="605" spans="1:7" ht="22.5">
      <c r="A605" s="14" t="s">
        <v>186</v>
      </c>
      <c r="B605" s="80" t="s">
        <v>185</v>
      </c>
      <c r="C605" s="68"/>
      <c r="D605" s="68"/>
      <c r="E605" s="68"/>
      <c r="F605" s="70">
        <f>F606</f>
        <v>437511.64</v>
      </c>
      <c r="G605" s="70">
        <f>G606</f>
        <v>437511.64</v>
      </c>
    </row>
    <row r="606" spans="1:7" ht="22.5">
      <c r="A606" s="34" t="s">
        <v>570</v>
      </c>
      <c r="B606" s="68" t="s">
        <v>571</v>
      </c>
      <c r="C606" s="68"/>
      <c r="D606" s="68"/>
      <c r="E606" s="68"/>
      <c r="F606" s="70">
        <f>F607</f>
        <v>437511.64</v>
      </c>
      <c r="G606" s="70">
        <f>G607</f>
        <v>437511.64</v>
      </c>
    </row>
    <row r="607" spans="1:7" ht="12.75">
      <c r="A607" s="7" t="s">
        <v>284</v>
      </c>
      <c r="B607" s="68" t="s">
        <v>571</v>
      </c>
      <c r="C607" s="68" t="s">
        <v>348</v>
      </c>
      <c r="D607" s="68" t="s">
        <v>328</v>
      </c>
      <c r="E607" s="68" t="s">
        <v>343</v>
      </c>
      <c r="F607" s="70">
        <v>437511.64</v>
      </c>
      <c r="G607" s="70">
        <v>437511.64</v>
      </c>
    </row>
    <row r="608" spans="1:7" ht="22.5">
      <c r="A608" s="14" t="s">
        <v>426</v>
      </c>
      <c r="B608" s="80" t="s">
        <v>276</v>
      </c>
      <c r="C608" s="81"/>
      <c r="D608" s="81"/>
      <c r="E608" s="81"/>
      <c r="F608" s="70">
        <f>F609+F612</f>
        <v>275220</v>
      </c>
      <c r="G608" s="70">
        <f>G609+G612</f>
        <v>275218</v>
      </c>
    </row>
    <row r="609" spans="1:7" ht="12.75">
      <c r="A609" s="41" t="s">
        <v>314</v>
      </c>
      <c r="B609" s="3" t="s">
        <v>13</v>
      </c>
      <c r="C609" s="81"/>
      <c r="D609" s="81"/>
      <c r="E609" s="81"/>
      <c r="F609" s="70">
        <f>F610+F611</f>
        <v>225220</v>
      </c>
      <c r="G609" s="70">
        <f>G610+G611</f>
        <v>225220</v>
      </c>
    </row>
    <row r="610" spans="1:7" ht="12.75">
      <c r="A610" s="7" t="s">
        <v>370</v>
      </c>
      <c r="B610" s="3" t="s">
        <v>13</v>
      </c>
      <c r="C610" s="68" t="s">
        <v>369</v>
      </c>
      <c r="D610" s="68" t="s">
        <v>328</v>
      </c>
      <c r="E610" s="68" t="s">
        <v>343</v>
      </c>
      <c r="F610" s="69">
        <v>149100</v>
      </c>
      <c r="G610" s="69">
        <v>149100</v>
      </c>
    </row>
    <row r="611" spans="1:7" ht="12.75">
      <c r="A611" s="16" t="s">
        <v>285</v>
      </c>
      <c r="B611" s="3" t="s">
        <v>13</v>
      </c>
      <c r="C611" s="68" t="s">
        <v>348</v>
      </c>
      <c r="D611" s="68" t="s">
        <v>328</v>
      </c>
      <c r="E611" s="68" t="s">
        <v>343</v>
      </c>
      <c r="F611" s="69">
        <v>76120</v>
      </c>
      <c r="G611" s="69">
        <v>76120</v>
      </c>
    </row>
    <row r="612" spans="1:7" ht="22.5">
      <c r="A612" s="10" t="s">
        <v>432</v>
      </c>
      <c r="B612" s="3" t="s">
        <v>431</v>
      </c>
      <c r="C612" s="68"/>
      <c r="D612" s="68"/>
      <c r="E612" s="68"/>
      <c r="F612" s="69">
        <f>F613</f>
        <v>50000</v>
      </c>
      <c r="G612" s="69">
        <f>G613</f>
        <v>49998</v>
      </c>
    </row>
    <row r="613" spans="1:7" ht="12.75">
      <c r="A613" s="13" t="s">
        <v>355</v>
      </c>
      <c r="B613" s="3" t="s">
        <v>431</v>
      </c>
      <c r="C613" s="68" t="s">
        <v>354</v>
      </c>
      <c r="D613" s="68" t="s">
        <v>328</v>
      </c>
      <c r="E613" s="68" t="s">
        <v>343</v>
      </c>
      <c r="F613" s="69">
        <v>50000</v>
      </c>
      <c r="G613" s="69">
        <v>49998</v>
      </c>
    </row>
    <row r="614" spans="1:7" ht="22.5">
      <c r="A614" s="16" t="s">
        <v>501</v>
      </c>
      <c r="B614" s="3" t="s">
        <v>151</v>
      </c>
      <c r="C614" s="68"/>
      <c r="D614" s="68"/>
      <c r="E614" s="68"/>
      <c r="F614" s="69">
        <f>F616</f>
        <v>4592562.9</v>
      </c>
      <c r="G614" s="69">
        <f>G616</f>
        <v>4592558.24</v>
      </c>
    </row>
    <row r="615" spans="1:7" ht="22.5">
      <c r="A615" s="16" t="s">
        <v>85</v>
      </c>
      <c r="B615" s="3" t="s">
        <v>84</v>
      </c>
      <c r="C615" s="68"/>
      <c r="D615" s="68"/>
      <c r="E615" s="68"/>
      <c r="F615" s="69">
        <f>F616</f>
        <v>4592562.9</v>
      </c>
      <c r="G615" s="69">
        <f>G616</f>
        <v>4592558.24</v>
      </c>
    </row>
    <row r="616" spans="1:7" ht="12.75">
      <c r="A616" s="6" t="s">
        <v>152</v>
      </c>
      <c r="B616" s="3" t="s">
        <v>509</v>
      </c>
      <c r="C616" s="68"/>
      <c r="D616" s="68"/>
      <c r="E616" s="68"/>
      <c r="F616" s="69">
        <f>F617</f>
        <v>4592562.9</v>
      </c>
      <c r="G616" s="69">
        <f>G617</f>
        <v>4592558.24</v>
      </c>
    </row>
    <row r="617" spans="1:7" ht="12.75">
      <c r="A617" s="7" t="s">
        <v>198</v>
      </c>
      <c r="B617" s="3" t="s">
        <v>509</v>
      </c>
      <c r="C617" s="68" t="s">
        <v>189</v>
      </c>
      <c r="D617" s="68" t="s">
        <v>334</v>
      </c>
      <c r="E617" s="68" t="s">
        <v>333</v>
      </c>
      <c r="F617" s="69">
        <v>4592562.9</v>
      </c>
      <c r="G617" s="69">
        <v>4592558.24</v>
      </c>
    </row>
    <row r="618" spans="1:7" ht="22.5">
      <c r="A618" s="7" t="s">
        <v>427</v>
      </c>
      <c r="B618" s="80" t="s">
        <v>40</v>
      </c>
      <c r="C618" s="87"/>
      <c r="D618" s="87"/>
      <c r="E618" s="87"/>
      <c r="F618" s="70">
        <f>F619</f>
        <v>1959000</v>
      </c>
      <c r="G618" s="70">
        <f>G619</f>
        <v>1959000</v>
      </c>
    </row>
    <row r="619" spans="1:7" ht="12.75">
      <c r="A619" s="7" t="s">
        <v>42</v>
      </c>
      <c r="B619" s="3" t="s">
        <v>41</v>
      </c>
      <c r="C619" s="87"/>
      <c r="D619" s="87"/>
      <c r="E619" s="87"/>
      <c r="F619" s="70">
        <f>F620</f>
        <v>1959000</v>
      </c>
      <c r="G619" s="70">
        <f>G620</f>
        <v>1959000</v>
      </c>
    </row>
    <row r="620" spans="1:7" ht="12.75">
      <c r="A620" s="7" t="s">
        <v>534</v>
      </c>
      <c r="B620" s="3" t="s">
        <v>41</v>
      </c>
      <c r="C620" s="68" t="s">
        <v>533</v>
      </c>
      <c r="D620" s="68" t="s">
        <v>332</v>
      </c>
      <c r="E620" s="68" t="s">
        <v>333</v>
      </c>
      <c r="F620" s="69">
        <v>1959000</v>
      </c>
      <c r="G620" s="69">
        <v>1959000</v>
      </c>
    </row>
    <row r="621" spans="1:7" ht="12.75">
      <c r="A621" s="10" t="s">
        <v>172</v>
      </c>
      <c r="B621" s="3" t="s">
        <v>174</v>
      </c>
      <c r="C621" s="68"/>
      <c r="D621" s="68"/>
      <c r="E621" s="68"/>
      <c r="F621" s="69">
        <f aca="true" t="shared" si="0" ref="F621:G625">F622</f>
        <v>60000</v>
      </c>
      <c r="G621" s="69">
        <f t="shared" si="0"/>
        <v>60000</v>
      </c>
    </row>
    <row r="622" spans="1:7" ht="12.75">
      <c r="A622" s="10" t="s">
        <v>173</v>
      </c>
      <c r="B622" s="3" t="s">
        <v>175</v>
      </c>
      <c r="C622" s="68"/>
      <c r="D622" s="68"/>
      <c r="E622" s="68"/>
      <c r="F622" s="69">
        <f t="shared" si="0"/>
        <v>60000</v>
      </c>
      <c r="G622" s="69">
        <f t="shared" si="0"/>
        <v>60000</v>
      </c>
    </row>
    <row r="623" spans="1:7" ht="12.75">
      <c r="A623" s="10" t="s">
        <v>285</v>
      </c>
      <c r="B623" s="3" t="s">
        <v>175</v>
      </c>
      <c r="C623" s="68" t="s">
        <v>348</v>
      </c>
      <c r="D623" s="68" t="s">
        <v>328</v>
      </c>
      <c r="E623" s="68" t="s">
        <v>343</v>
      </c>
      <c r="F623" s="69">
        <v>60000</v>
      </c>
      <c r="G623" s="69">
        <v>60000</v>
      </c>
    </row>
    <row r="624" spans="1:7" ht="22.5">
      <c r="A624" s="10" t="s">
        <v>468</v>
      </c>
      <c r="B624" s="3" t="s">
        <v>180</v>
      </c>
      <c r="C624" s="68"/>
      <c r="D624" s="68"/>
      <c r="E624" s="68"/>
      <c r="F624" s="69">
        <f>F625+F627</f>
        <v>1883263.26</v>
      </c>
      <c r="G624" s="69">
        <f>G625+G627</f>
        <v>1883263.26</v>
      </c>
    </row>
    <row r="625" spans="1:7" ht="22.5">
      <c r="A625" s="7" t="s">
        <v>132</v>
      </c>
      <c r="B625" s="3" t="s">
        <v>181</v>
      </c>
      <c r="C625" s="3"/>
      <c r="D625" s="3"/>
      <c r="E625" s="3"/>
      <c r="F625" s="69">
        <f>F626</f>
        <v>600000</v>
      </c>
      <c r="G625" s="69">
        <f t="shared" si="0"/>
        <v>600000</v>
      </c>
    </row>
    <row r="626" spans="1:7" ht="12.75">
      <c r="A626" s="7" t="s">
        <v>534</v>
      </c>
      <c r="B626" s="3" t="s">
        <v>181</v>
      </c>
      <c r="C626" s="3" t="s">
        <v>533</v>
      </c>
      <c r="D626" s="3" t="s">
        <v>339</v>
      </c>
      <c r="E626" s="3" t="s">
        <v>331</v>
      </c>
      <c r="F626" s="69">
        <v>600000</v>
      </c>
      <c r="G626" s="69">
        <v>600000</v>
      </c>
    </row>
    <row r="627" spans="1:7" ht="22.5">
      <c r="A627" s="7" t="s">
        <v>640</v>
      </c>
      <c r="B627" s="3" t="s">
        <v>639</v>
      </c>
      <c r="C627" s="3"/>
      <c r="D627" s="3"/>
      <c r="E627" s="3"/>
      <c r="F627" s="69">
        <f>F628</f>
        <v>1283263.26</v>
      </c>
      <c r="G627" s="69">
        <f>G628</f>
        <v>1283263.26</v>
      </c>
    </row>
    <row r="628" spans="1:7" ht="12.75">
      <c r="A628" s="7" t="s">
        <v>534</v>
      </c>
      <c r="B628" s="3" t="s">
        <v>639</v>
      </c>
      <c r="C628" s="3" t="s">
        <v>533</v>
      </c>
      <c r="D628" s="3" t="s">
        <v>339</v>
      </c>
      <c r="E628" s="3" t="s">
        <v>331</v>
      </c>
      <c r="F628" s="69">
        <v>1283263.26</v>
      </c>
      <c r="G628" s="69">
        <v>1283263.26</v>
      </c>
    </row>
    <row r="629" spans="1:8" s="64" customFormat="1" ht="33.75">
      <c r="A629" s="14" t="s">
        <v>467</v>
      </c>
      <c r="B629" s="3" t="s">
        <v>428</v>
      </c>
      <c r="C629" s="3"/>
      <c r="D629" s="3"/>
      <c r="E629" s="3"/>
      <c r="F629" s="69">
        <f>F630</f>
        <v>1000000</v>
      </c>
      <c r="G629" s="69">
        <f>G630</f>
        <v>1000000</v>
      </c>
      <c r="H629" s="11"/>
    </row>
    <row r="630" spans="1:8" s="64" customFormat="1" ht="22.5">
      <c r="A630" s="14" t="s">
        <v>658</v>
      </c>
      <c r="B630" s="3" t="s">
        <v>657</v>
      </c>
      <c r="C630" s="3"/>
      <c r="D630" s="3"/>
      <c r="E630" s="3"/>
      <c r="F630" s="69">
        <f>F631</f>
        <v>1000000</v>
      </c>
      <c r="G630" s="69">
        <f>G631</f>
        <v>1000000</v>
      </c>
      <c r="H630" s="11"/>
    </row>
    <row r="631" spans="1:8" s="64" customFormat="1" ht="12.75">
      <c r="A631" s="7" t="s">
        <v>198</v>
      </c>
      <c r="B631" s="3" t="s">
        <v>657</v>
      </c>
      <c r="C631" s="3" t="s">
        <v>189</v>
      </c>
      <c r="D631" s="3" t="s">
        <v>334</v>
      </c>
      <c r="E631" s="3" t="s">
        <v>333</v>
      </c>
      <c r="F631" s="69">
        <v>1000000</v>
      </c>
      <c r="G631" s="69">
        <v>1000000</v>
      </c>
      <c r="H631" s="11"/>
    </row>
    <row r="632" spans="1:7" ht="22.5">
      <c r="A632" s="20" t="s">
        <v>418</v>
      </c>
      <c r="B632" s="80" t="s">
        <v>433</v>
      </c>
      <c r="C632" s="81"/>
      <c r="D632" s="81"/>
      <c r="E632" s="81"/>
      <c r="F632" s="70">
        <f>F633</f>
        <v>501088.4</v>
      </c>
      <c r="G632" s="70">
        <f>G633</f>
        <v>404482</v>
      </c>
    </row>
    <row r="633" spans="1:7" ht="22.5">
      <c r="A633" s="20" t="s">
        <v>464</v>
      </c>
      <c r="B633" s="3" t="s">
        <v>442</v>
      </c>
      <c r="C633" s="81"/>
      <c r="D633" s="81"/>
      <c r="E633" s="81"/>
      <c r="F633" s="70">
        <f>SUM(F634:F639)</f>
        <v>501088.4</v>
      </c>
      <c r="G633" s="70">
        <f>SUM(G634:G639)</f>
        <v>404482</v>
      </c>
    </row>
    <row r="634" spans="1:7" ht="12.75">
      <c r="A634" s="7" t="s">
        <v>370</v>
      </c>
      <c r="B634" s="3" t="s">
        <v>442</v>
      </c>
      <c r="C634" s="68" t="s">
        <v>369</v>
      </c>
      <c r="D634" s="68" t="s">
        <v>328</v>
      </c>
      <c r="E634" s="68" t="s">
        <v>343</v>
      </c>
      <c r="F634" s="70">
        <v>50000</v>
      </c>
      <c r="G634" s="70">
        <v>50000</v>
      </c>
    </row>
    <row r="635" spans="1:7" ht="12.75">
      <c r="A635" s="21" t="s">
        <v>284</v>
      </c>
      <c r="B635" s="3" t="s">
        <v>442</v>
      </c>
      <c r="C635" s="68" t="s">
        <v>348</v>
      </c>
      <c r="D635" s="68" t="s">
        <v>328</v>
      </c>
      <c r="E635" s="68" t="s">
        <v>343</v>
      </c>
      <c r="F635" s="69">
        <v>51188.4</v>
      </c>
      <c r="G635" s="69">
        <v>50000</v>
      </c>
    </row>
    <row r="636" spans="1:7" ht="12.75">
      <c r="A636" s="22" t="s">
        <v>355</v>
      </c>
      <c r="B636" s="3" t="s">
        <v>442</v>
      </c>
      <c r="C636" s="68" t="s">
        <v>354</v>
      </c>
      <c r="D636" s="68" t="s">
        <v>328</v>
      </c>
      <c r="E636" s="68" t="s">
        <v>343</v>
      </c>
      <c r="F636" s="69">
        <v>39900</v>
      </c>
      <c r="G636" s="69">
        <v>34482</v>
      </c>
    </row>
    <row r="637" spans="1:7" ht="12.75">
      <c r="A637" s="7" t="s">
        <v>198</v>
      </c>
      <c r="B637" s="3" t="s">
        <v>442</v>
      </c>
      <c r="C637" s="68" t="s">
        <v>189</v>
      </c>
      <c r="D637" s="68" t="s">
        <v>328</v>
      </c>
      <c r="E637" s="68" t="s">
        <v>343</v>
      </c>
      <c r="F637" s="69">
        <v>15000</v>
      </c>
      <c r="G637" s="74">
        <v>0</v>
      </c>
    </row>
    <row r="638" spans="1:7" ht="12.75">
      <c r="A638" s="7" t="s">
        <v>284</v>
      </c>
      <c r="B638" s="3" t="s">
        <v>442</v>
      </c>
      <c r="C638" s="68" t="s">
        <v>348</v>
      </c>
      <c r="D638" s="68" t="s">
        <v>337</v>
      </c>
      <c r="E638" s="68" t="s">
        <v>338</v>
      </c>
      <c r="F638" s="69">
        <v>75000</v>
      </c>
      <c r="G638" s="74">
        <v>0</v>
      </c>
    </row>
    <row r="639" spans="1:7" ht="12.75">
      <c r="A639" s="20" t="s">
        <v>262</v>
      </c>
      <c r="B639" s="3" t="s">
        <v>442</v>
      </c>
      <c r="C639" s="68" t="s">
        <v>358</v>
      </c>
      <c r="D639" s="68" t="s">
        <v>336</v>
      </c>
      <c r="E639" s="68" t="s">
        <v>328</v>
      </c>
      <c r="F639" s="69">
        <v>270000</v>
      </c>
      <c r="G639" s="69">
        <v>270000</v>
      </c>
    </row>
    <row r="640" spans="1:7" ht="22.5">
      <c r="A640" s="13" t="s">
        <v>516</v>
      </c>
      <c r="B640" s="80" t="s">
        <v>515</v>
      </c>
      <c r="C640" s="81"/>
      <c r="D640" s="81"/>
      <c r="E640" s="81"/>
      <c r="F640" s="70">
        <f>F644+F641</f>
        <v>3740340</v>
      </c>
      <c r="G640" s="70">
        <f>G644+G641</f>
        <v>3740337.66</v>
      </c>
    </row>
    <row r="641" spans="1:7" ht="45">
      <c r="A641" s="103" t="s">
        <v>642</v>
      </c>
      <c r="B641" s="80" t="s">
        <v>641</v>
      </c>
      <c r="C641" s="81"/>
      <c r="D641" s="81"/>
      <c r="E641" s="81"/>
      <c r="F641" s="70">
        <f>F642+F643</f>
        <v>448315.24</v>
      </c>
      <c r="G641" s="70">
        <f>G642+G643</f>
        <v>448315.24</v>
      </c>
    </row>
    <row r="642" spans="1:7" ht="12.75">
      <c r="A642" s="21" t="s">
        <v>284</v>
      </c>
      <c r="B642" s="80" t="s">
        <v>641</v>
      </c>
      <c r="C642" s="68" t="s">
        <v>348</v>
      </c>
      <c r="D642" s="68" t="s">
        <v>333</v>
      </c>
      <c r="E642" s="68" t="s">
        <v>329</v>
      </c>
      <c r="F642" s="70">
        <v>444990</v>
      </c>
      <c r="G642" s="70">
        <v>444990</v>
      </c>
    </row>
    <row r="643" spans="1:7" ht="12.75">
      <c r="A643" s="21" t="s">
        <v>284</v>
      </c>
      <c r="B643" s="80" t="s">
        <v>641</v>
      </c>
      <c r="C643" s="68" t="s">
        <v>348</v>
      </c>
      <c r="D643" s="68" t="s">
        <v>336</v>
      </c>
      <c r="E643" s="68" t="s">
        <v>328</v>
      </c>
      <c r="F643" s="70">
        <v>3325.24</v>
      </c>
      <c r="G643" s="70">
        <v>3325.24</v>
      </c>
    </row>
    <row r="644" spans="1:7" ht="33.75">
      <c r="A644" s="25" t="s">
        <v>459</v>
      </c>
      <c r="B644" s="3" t="s">
        <v>517</v>
      </c>
      <c r="C644" s="68"/>
      <c r="D644" s="68"/>
      <c r="E644" s="68"/>
      <c r="F644" s="69">
        <f>F645+F646</f>
        <v>3292024.76</v>
      </c>
      <c r="G644" s="69">
        <f>G645+G646</f>
        <v>3292022.42</v>
      </c>
    </row>
    <row r="645" spans="1:7" ht="12.75">
      <c r="A645" s="7" t="s">
        <v>284</v>
      </c>
      <c r="B645" s="3" t="s">
        <v>517</v>
      </c>
      <c r="C645" s="68" t="s">
        <v>348</v>
      </c>
      <c r="D645" s="68" t="s">
        <v>337</v>
      </c>
      <c r="E645" s="68" t="s">
        <v>328</v>
      </c>
      <c r="F645" s="69">
        <v>2182971</v>
      </c>
      <c r="G645" s="69">
        <v>2182971</v>
      </c>
    </row>
    <row r="646" spans="1:7" ht="12.75">
      <c r="A646" s="20" t="s">
        <v>262</v>
      </c>
      <c r="B646" s="3" t="s">
        <v>517</v>
      </c>
      <c r="C646" s="68" t="s">
        <v>358</v>
      </c>
      <c r="D646" s="68" t="s">
        <v>336</v>
      </c>
      <c r="E646" s="68" t="s">
        <v>328</v>
      </c>
      <c r="F646" s="69">
        <v>1109053.76</v>
      </c>
      <c r="G646" s="69">
        <v>1109051.42</v>
      </c>
    </row>
    <row r="647" spans="1:8" ht="12.75">
      <c r="A647" s="41" t="s">
        <v>205</v>
      </c>
      <c r="B647" s="80" t="s">
        <v>242</v>
      </c>
      <c r="C647" s="68"/>
      <c r="D647" s="68"/>
      <c r="E647" s="68"/>
      <c r="F647" s="70">
        <f>F648+F650+F655+F657+F659+F661+F663+F665+F667+F669+F671+F673+F681+F683+F686+F725+F741+F728+F731+F733+F736+F739+F743+F748+F753+F756+F760+F762+F766+F773+F758+F745+F676+F775+F777+F779+F781+F771+F679</f>
        <v>340419937.20000005</v>
      </c>
      <c r="G647" s="70">
        <f>G648+G650+G655+G657+G659+G661+G663+G665+G667+G669+G671+G673+G681+G683+G686+G725+G741+G728+G731+G733+G736+G739+G743+G748+G753+G756+G760+G762+G766+G773+G758+G745+G676+G775+G777+G779+G781+G771+G679</f>
        <v>326210089.35000014</v>
      </c>
      <c r="H647" s="62"/>
    </row>
    <row r="648" spans="1:8" ht="12.75">
      <c r="A648" s="41" t="s">
        <v>660</v>
      </c>
      <c r="B648" s="80" t="s">
        <v>659</v>
      </c>
      <c r="C648" s="68"/>
      <c r="D648" s="68"/>
      <c r="E648" s="68"/>
      <c r="F648" s="70">
        <f>F649</f>
        <v>305687.28</v>
      </c>
      <c r="G648" s="70">
        <f>G649</f>
        <v>305687.28</v>
      </c>
      <c r="H648" s="62"/>
    </row>
    <row r="649" spans="1:8" ht="12.75">
      <c r="A649" s="47" t="s">
        <v>355</v>
      </c>
      <c r="B649" s="80" t="s">
        <v>659</v>
      </c>
      <c r="C649" s="68" t="s">
        <v>354</v>
      </c>
      <c r="D649" s="68" t="s">
        <v>328</v>
      </c>
      <c r="E649" s="68" t="s">
        <v>343</v>
      </c>
      <c r="F649" s="70">
        <v>305687.28</v>
      </c>
      <c r="G649" s="70">
        <v>305687.28</v>
      </c>
      <c r="H649" s="62"/>
    </row>
    <row r="650" spans="1:7" ht="12.75">
      <c r="A650" s="8" t="s">
        <v>353</v>
      </c>
      <c r="B650" s="68" t="s">
        <v>2</v>
      </c>
      <c r="C650" s="68"/>
      <c r="D650" s="68"/>
      <c r="E650" s="68"/>
      <c r="F650" s="69">
        <f>SUM(F651:F654)</f>
        <v>875400</v>
      </c>
      <c r="G650" s="69">
        <f>SUM(G651:G654)</f>
        <v>875400</v>
      </c>
    </row>
    <row r="651" spans="1:7" ht="12.75">
      <c r="A651" s="49" t="s">
        <v>271</v>
      </c>
      <c r="B651" s="3" t="s">
        <v>2</v>
      </c>
      <c r="C651" s="68" t="s">
        <v>345</v>
      </c>
      <c r="D651" s="68" t="s">
        <v>328</v>
      </c>
      <c r="E651" s="68" t="s">
        <v>332</v>
      </c>
      <c r="F651" s="73">
        <v>675552.13</v>
      </c>
      <c r="G651" s="73">
        <v>675552.13</v>
      </c>
    </row>
    <row r="652" spans="1:7" ht="22.5">
      <c r="A652" s="49" t="s">
        <v>272</v>
      </c>
      <c r="B652" s="3" t="s">
        <v>2</v>
      </c>
      <c r="C652" s="68" t="s">
        <v>270</v>
      </c>
      <c r="D652" s="68" t="s">
        <v>328</v>
      </c>
      <c r="E652" s="68" t="s">
        <v>332</v>
      </c>
      <c r="F652" s="73">
        <v>138699.28</v>
      </c>
      <c r="G652" s="73">
        <v>138699.28</v>
      </c>
    </row>
    <row r="653" spans="1:7" ht="12.75">
      <c r="A653" s="7" t="s">
        <v>370</v>
      </c>
      <c r="B653" s="3" t="s">
        <v>2</v>
      </c>
      <c r="C653" s="68" t="s">
        <v>369</v>
      </c>
      <c r="D653" s="68" t="s">
        <v>328</v>
      </c>
      <c r="E653" s="68" t="s">
        <v>332</v>
      </c>
      <c r="F653" s="73">
        <v>5940</v>
      </c>
      <c r="G653" s="73">
        <v>5940</v>
      </c>
    </row>
    <row r="654" spans="1:7" ht="12.75">
      <c r="A654" s="8" t="s">
        <v>284</v>
      </c>
      <c r="B654" s="3" t="s">
        <v>2</v>
      </c>
      <c r="C654" s="68" t="s">
        <v>348</v>
      </c>
      <c r="D654" s="68" t="s">
        <v>328</v>
      </c>
      <c r="E654" s="68" t="s">
        <v>332</v>
      </c>
      <c r="F654" s="73">
        <v>55208.59</v>
      </c>
      <c r="G654" s="73">
        <v>55208.59</v>
      </c>
    </row>
    <row r="655" spans="1:7" ht="12.75">
      <c r="A655" s="7" t="s">
        <v>341</v>
      </c>
      <c r="B655" s="3" t="s">
        <v>43</v>
      </c>
      <c r="C655" s="68"/>
      <c r="D655" s="68"/>
      <c r="E655" s="68"/>
      <c r="F655" s="73">
        <f>F656</f>
        <v>208000</v>
      </c>
      <c r="G655" s="73">
        <f>G656</f>
        <v>208000</v>
      </c>
    </row>
    <row r="656" spans="1:7" ht="12.75">
      <c r="A656" s="7" t="s">
        <v>284</v>
      </c>
      <c r="B656" s="3" t="s">
        <v>43</v>
      </c>
      <c r="C656" s="68" t="s">
        <v>348</v>
      </c>
      <c r="D656" s="68" t="s">
        <v>332</v>
      </c>
      <c r="E656" s="68" t="s">
        <v>335</v>
      </c>
      <c r="F656" s="69">
        <v>208000</v>
      </c>
      <c r="G656" s="69">
        <v>208000</v>
      </c>
    </row>
    <row r="657" spans="1:8" s="1" customFormat="1" ht="12.75">
      <c r="A657" s="13" t="s">
        <v>10</v>
      </c>
      <c r="B657" s="3" t="s">
        <v>9</v>
      </c>
      <c r="C657" s="68"/>
      <c r="D657" s="68"/>
      <c r="E657" s="68"/>
      <c r="F657" s="73">
        <f>F658</f>
        <v>161449.7</v>
      </c>
      <c r="G657" s="73">
        <f>G658</f>
        <v>0</v>
      </c>
      <c r="H657" s="11"/>
    </row>
    <row r="658" spans="1:8" ht="12.75">
      <c r="A658" s="7" t="s">
        <v>258</v>
      </c>
      <c r="B658" s="3" t="s">
        <v>9</v>
      </c>
      <c r="C658" s="68" t="s">
        <v>257</v>
      </c>
      <c r="D658" s="68" t="s">
        <v>328</v>
      </c>
      <c r="E658" s="68" t="s">
        <v>340</v>
      </c>
      <c r="F658" s="69">
        <v>161449.7</v>
      </c>
      <c r="G658" s="74">
        <v>0</v>
      </c>
      <c r="H658" s="1"/>
    </row>
    <row r="659" spans="1:7" ht="33.75">
      <c r="A659" s="25" t="s">
        <v>194</v>
      </c>
      <c r="B659" s="3" t="s">
        <v>30</v>
      </c>
      <c r="C659" s="68"/>
      <c r="D659" s="68"/>
      <c r="E659" s="68"/>
      <c r="F659" s="69">
        <f>F660</f>
        <v>30751848.26</v>
      </c>
      <c r="G659" s="69">
        <f>G660</f>
        <v>30590183.46</v>
      </c>
    </row>
    <row r="660" spans="1:7" ht="12.75">
      <c r="A660" s="7" t="s">
        <v>198</v>
      </c>
      <c r="B660" s="3" t="s">
        <v>30</v>
      </c>
      <c r="C660" s="68" t="s">
        <v>189</v>
      </c>
      <c r="D660" s="68" t="s">
        <v>333</v>
      </c>
      <c r="E660" s="68" t="s">
        <v>329</v>
      </c>
      <c r="F660" s="69">
        <v>30751848.26</v>
      </c>
      <c r="G660" s="69">
        <v>30590183.46</v>
      </c>
    </row>
    <row r="661" spans="1:7" ht="33.75">
      <c r="A661" s="7" t="s">
        <v>192</v>
      </c>
      <c r="B661" s="3" t="s">
        <v>26</v>
      </c>
      <c r="C661" s="68"/>
      <c r="D661" s="68"/>
      <c r="E661" s="68"/>
      <c r="F661" s="69">
        <f>F662</f>
        <v>64596105.21</v>
      </c>
      <c r="G661" s="69">
        <f>G662</f>
        <v>64596105.21</v>
      </c>
    </row>
    <row r="662" spans="1:7" ht="12.75">
      <c r="A662" s="7" t="s">
        <v>198</v>
      </c>
      <c r="B662" s="3" t="s">
        <v>26</v>
      </c>
      <c r="C662" s="68" t="s">
        <v>189</v>
      </c>
      <c r="D662" s="3" t="s">
        <v>332</v>
      </c>
      <c r="E662" s="3" t="s">
        <v>338</v>
      </c>
      <c r="F662" s="69">
        <v>64596105.21</v>
      </c>
      <c r="G662" s="73">
        <v>64596105.21</v>
      </c>
    </row>
    <row r="663" spans="1:7" ht="45">
      <c r="A663" s="25" t="s">
        <v>193</v>
      </c>
      <c r="B663" s="3" t="s">
        <v>29</v>
      </c>
      <c r="C663" s="68"/>
      <c r="D663" s="3"/>
      <c r="E663" s="3"/>
      <c r="F663" s="69">
        <f>F664</f>
        <v>750231.9</v>
      </c>
      <c r="G663" s="69">
        <f>G664</f>
        <v>750231.9</v>
      </c>
    </row>
    <row r="664" spans="1:7" ht="12.75">
      <c r="A664" s="7" t="s">
        <v>198</v>
      </c>
      <c r="B664" s="3" t="s">
        <v>29</v>
      </c>
      <c r="C664" s="68" t="s">
        <v>189</v>
      </c>
      <c r="D664" s="3" t="s">
        <v>333</v>
      </c>
      <c r="E664" s="3" t="s">
        <v>328</v>
      </c>
      <c r="F664" s="69">
        <v>750231.9</v>
      </c>
      <c r="G664" s="69">
        <v>750231.9</v>
      </c>
    </row>
    <row r="665" spans="1:7" ht="22.5">
      <c r="A665" s="7" t="s">
        <v>195</v>
      </c>
      <c r="B665" s="3" t="s">
        <v>31</v>
      </c>
      <c r="C665" s="68"/>
      <c r="D665" s="3"/>
      <c r="E665" s="3"/>
      <c r="F665" s="69">
        <f>F666</f>
        <v>10766678.4</v>
      </c>
      <c r="G665" s="69">
        <f>G666</f>
        <v>10766678.4</v>
      </c>
    </row>
    <row r="666" spans="1:7" ht="12.75">
      <c r="A666" s="7" t="s">
        <v>198</v>
      </c>
      <c r="B666" s="3" t="s">
        <v>31</v>
      </c>
      <c r="C666" s="68" t="s">
        <v>189</v>
      </c>
      <c r="D666" s="3" t="s">
        <v>333</v>
      </c>
      <c r="E666" s="3" t="s">
        <v>331</v>
      </c>
      <c r="F666" s="69">
        <v>10766678.4</v>
      </c>
      <c r="G666" s="69">
        <v>10766678.4</v>
      </c>
    </row>
    <row r="667" spans="1:7" ht="22.5">
      <c r="A667" s="7" t="s">
        <v>196</v>
      </c>
      <c r="B667" s="3" t="s">
        <v>32</v>
      </c>
      <c r="C667" s="68"/>
      <c r="D667" s="3"/>
      <c r="E667" s="3"/>
      <c r="F667" s="69">
        <f>F668</f>
        <v>1342975</v>
      </c>
      <c r="G667" s="69">
        <f>G668</f>
        <v>1342975</v>
      </c>
    </row>
    <row r="668" spans="1:7" ht="12.75">
      <c r="A668" s="7" t="s">
        <v>198</v>
      </c>
      <c r="B668" s="3" t="s">
        <v>32</v>
      </c>
      <c r="C668" s="68" t="s">
        <v>189</v>
      </c>
      <c r="D668" s="3" t="s">
        <v>333</v>
      </c>
      <c r="E668" s="3" t="s">
        <v>331</v>
      </c>
      <c r="F668" s="69">
        <v>1342975</v>
      </c>
      <c r="G668" s="69">
        <v>1342975</v>
      </c>
    </row>
    <row r="669" spans="1:7" ht="22.5">
      <c r="A669" s="13" t="s">
        <v>190</v>
      </c>
      <c r="B669" s="3" t="s">
        <v>14</v>
      </c>
      <c r="C669" s="68"/>
      <c r="D669" s="68"/>
      <c r="E669" s="68"/>
      <c r="F669" s="69">
        <f>F670</f>
        <v>30000</v>
      </c>
      <c r="G669" s="69">
        <f>G670</f>
        <v>30000</v>
      </c>
    </row>
    <row r="670" spans="1:7" ht="12.75">
      <c r="A670" s="7" t="s">
        <v>198</v>
      </c>
      <c r="B670" s="3" t="s">
        <v>14</v>
      </c>
      <c r="C670" s="68" t="s">
        <v>189</v>
      </c>
      <c r="D670" s="68" t="s">
        <v>328</v>
      </c>
      <c r="E670" s="68" t="s">
        <v>343</v>
      </c>
      <c r="F670" s="69">
        <v>30000</v>
      </c>
      <c r="G670" s="69">
        <v>30000</v>
      </c>
    </row>
    <row r="671" spans="1:7" ht="22.5">
      <c r="A671" s="7" t="s">
        <v>191</v>
      </c>
      <c r="B671" s="3" t="s">
        <v>18</v>
      </c>
      <c r="C671" s="68"/>
      <c r="D671" s="68"/>
      <c r="E671" s="68"/>
      <c r="F671" s="69">
        <f>F672</f>
        <v>297219.04</v>
      </c>
      <c r="G671" s="69">
        <f>G672</f>
        <v>297219.04</v>
      </c>
    </row>
    <row r="672" spans="1:7" ht="12.75">
      <c r="A672" s="7" t="s">
        <v>198</v>
      </c>
      <c r="B672" s="3" t="s">
        <v>18</v>
      </c>
      <c r="C672" s="68" t="s">
        <v>189</v>
      </c>
      <c r="D672" s="68" t="s">
        <v>331</v>
      </c>
      <c r="E672" s="68" t="s">
        <v>339</v>
      </c>
      <c r="F672" s="69">
        <v>297219.04</v>
      </c>
      <c r="G672" s="69">
        <v>297219.04</v>
      </c>
    </row>
    <row r="673" spans="1:7" ht="22.5">
      <c r="A673" s="29" t="s">
        <v>469</v>
      </c>
      <c r="B673" s="3" t="s">
        <v>3</v>
      </c>
      <c r="C673" s="3"/>
      <c r="D673" s="68"/>
      <c r="E673" s="68"/>
      <c r="F673" s="69">
        <f>F674+F675</f>
        <v>129900</v>
      </c>
      <c r="G673" s="69">
        <f>G674+G675</f>
        <v>129900</v>
      </c>
    </row>
    <row r="674" spans="1:7" ht="12.75">
      <c r="A674" s="7" t="s">
        <v>370</v>
      </c>
      <c r="B674" s="3" t="s">
        <v>3</v>
      </c>
      <c r="C674" s="3" t="s">
        <v>369</v>
      </c>
      <c r="D674" s="68" t="s">
        <v>328</v>
      </c>
      <c r="E674" s="68" t="s">
        <v>332</v>
      </c>
      <c r="F674" s="69">
        <v>80000</v>
      </c>
      <c r="G674" s="69">
        <v>80000</v>
      </c>
    </row>
    <row r="675" spans="1:7" ht="12.75">
      <c r="A675" s="8" t="s">
        <v>284</v>
      </c>
      <c r="B675" s="3" t="s">
        <v>3</v>
      </c>
      <c r="C675" s="3" t="s">
        <v>348</v>
      </c>
      <c r="D675" s="68" t="s">
        <v>328</v>
      </c>
      <c r="E675" s="68" t="s">
        <v>332</v>
      </c>
      <c r="F675" s="73">
        <v>49900</v>
      </c>
      <c r="G675" s="73">
        <v>49900</v>
      </c>
    </row>
    <row r="676" spans="1:7" ht="12.75">
      <c r="A676" s="8" t="s">
        <v>575</v>
      </c>
      <c r="B676" s="3" t="s">
        <v>574</v>
      </c>
      <c r="C676" s="3"/>
      <c r="D676" s="68"/>
      <c r="E676" s="68"/>
      <c r="F676" s="73">
        <f>F677+F678</f>
        <v>1082050.9100000001</v>
      </c>
      <c r="G676" s="73">
        <f>G677+G678</f>
        <v>1082050.9100000001</v>
      </c>
    </row>
    <row r="677" spans="1:7" ht="12.75">
      <c r="A677" s="102" t="s">
        <v>284</v>
      </c>
      <c r="B677" s="3" t="s">
        <v>574</v>
      </c>
      <c r="C677" s="3" t="s">
        <v>348</v>
      </c>
      <c r="D677" s="68" t="s">
        <v>333</v>
      </c>
      <c r="E677" s="68" t="s">
        <v>329</v>
      </c>
      <c r="F677" s="73">
        <v>958930.91</v>
      </c>
      <c r="G677" s="73">
        <v>958930.91</v>
      </c>
    </row>
    <row r="678" spans="1:7" ht="22.5">
      <c r="A678" s="13" t="s">
        <v>372</v>
      </c>
      <c r="B678" s="3" t="s">
        <v>574</v>
      </c>
      <c r="C678" s="3" t="s">
        <v>371</v>
      </c>
      <c r="D678" s="68" t="s">
        <v>333</v>
      </c>
      <c r="E678" s="68" t="s">
        <v>329</v>
      </c>
      <c r="F678" s="73">
        <v>123120</v>
      </c>
      <c r="G678" s="73">
        <v>123120</v>
      </c>
    </row>
    <row r="679" spans="1:7" ht="22.5">
      <c r="A679" s="89" t="s">
        <v>644</v>
      </c>
      <c r="B679" s="3" t="s">
        <v>643</v>
      </c>
      <c r="C679" s="3"/>
      <c r="D679" s="68"/>
      <c r="E679" s="68"/>
      <c r="F679" s="73">
        <f>F680</f>
        <v>176484.95</v>
      </c>
      <c r="G679" s="73">
        <f>G680</f>
        <v>0</v>
      </c>
    </row>
    <row r="680" spans="1:7" ht="12.75">
      <c r="A680" s="7" t="s">
        <v>198</v>
      </c>
      <c r="B680" s="3" t="s">
        <v>643</v>
      </c>
      <c r="C680" s="3" t="s">
        <v>189</v>
      </c>
      <c r="D680" s="68" t="s">
        <v>328</v>
      </c>
      <c r="E680" s="68" t="s">
        <v>343</v>
      </c>
      <c r="F680" s="73">
        <v>176484.95</v>
      </c>
      <c r="G680" s="74">
        <v>0</v>
      </c>
    </row>
    <row r="681" spans="1:7" ht="12.75">
      <c r="A681" s="30" t="s">
        <v>7</v>
      </c>
      <c r="B681" s="3" t="s">
        <v>8</v>
      </c>
      <c r="C681" s="3"/>
      <c r="D681" s="68"/>
      <c r="E681" s="68"/>
      <c r="F681" s="79">
        <f>F682</f>
        <v>300000</v>
      </c>
      <c r="G681" s="79">
        <f>G682</f>
        <v>300000</v>
      </c>
    </row>
    <row r="682" spans="1:7" ht="22.5">
      <c r="A682" s="14" t="s">
        <v>277</v>
      </c>
      <c r="B682" s="3" t="s">
        <v>8</v>
      </c>
      <c r="C682" s="3" t="s">
        <v>429</v>
      </c>
      <c r="D682" s="68" t="s">
        <v>328</v>
      </c>
      <c r="E682" s="68" t="s">
        <v>337</v>
      </c>
      <c r="F682" s="94">
        <v>300000</v>
      </c>
      <c r="G682" s="94">
        <v>300000</v>
      </c>
    </row>
    <row r="683" spans="1:7" ht="12.75">
      <c r="A683" s="7" t="s">
        <v>330</v>
      </c>
      <c r="B683" s="3" t="s">
        <v>1</v>
      </c>
      <c r="C683" s="3"/>
      <c r="D683" s="68"/>
      <c r="E683" s="68"/>
      <c r="F683" s="95">
        <f>F684+F685</f>
        <v>3452291.7</v>
      </c>
      <c r="G683" s="95">
        <f>G684+G685</f>
        <v>3452291.7</v>
      </c>
    </row>
    <row r="684" spans="1:7" ht="12.75">
      <c r="A684" s="49" t="s">
        <v>271</v>
      </c>
      <c r="B684" s="3" t="s">
        <v>1</v>
      </c>
      <c r="C684" s="68" t="s">
        <v>345</v>
      </c>
      <c r="D684" s="68" t="s">
        <v>328</v>
      </c>
      <c r="E684" s="68" t="s">
        <v>329</v>
      </c>
      <c r="F684" s="96">
        <v>2817413.45</v>
      </c>
      <c r="G684" s="96">
        <v>2817413.45</v>
      </c>
    </row>
    <row r="685" spans="1:7" ht="22.5">
      <c r="A685" s="49" t="s">
        <v>272</v>
      </c>
      <c r="B685" s="3" t="s">
        <v>1</v>
      </c>
      <c r="C685" s="68" t="s">
        <v>270</v>
      </c>
      <c r="D685" s="68" t="s">
        <v>328</v>
      </c>
      <c r="E685" s="68" t="s">
        <v>329</v>
      </c>
      <c r="F685" s="96">
        <v>634878.25</v>
      </c>
      <c r="G685" s="96">
        <v>634878.25</v>
      </c>
    </row>
    <row r="686" spans="1:8" ht="12.75">
      <c r="A686" s="37" t="s">
        <v>288</v>
      </c>
      <c r="B686" s="3" t="s">
        <v>4</v>
      </c>
      <c r="C686" s="3"/>
      <c r="D686" s="68"/>
      <c r="E686" s="68"/>
      <c r="F686" s="97">
        <f>SUM(F687:F724)</f>
        <v>141332961.81</v>
      </c>
      <c r="G686" s="97">
        <f>SUM(G687:G724)</f>
        <v>128997607.38</v>
      </c>
      <c r="H686" s="62"/>
    </row>
    <row r="687" spans="1:7" ht="12.75">
      <c r="A687" s="6" t="s">
        <v>271</v>
      </c>
      <c r="B687" s="3" t="s">
        <v>4</v>
      </c>
      <c r="C687" s="3" t="s">
        <v>345</v>
      </c>
      <c r="D687" s="3" t="s">
        <v>328</v>
      </c>
      <c r="E687" s="3" t="s">
        <v>331</v>
      </c>
      <c r="F687" s="96">
        <v>1649531.23</v>
      </c>
      <c r="G687" s="96">
        <v>1649531.23</v>
      </c>
    </row>
    <row r="688" spans="1:7" ht="22.5">
      <c r="A688" s="10" t="s">
        <v>277</v>
      </c>
      <c r="B688" s="3" t="s">
        <v>4</v>
      </c>
      <c r="C688" s="3" t="s">
        <v>278</v>
      </c>
      <c r="D688" s="3" t="s">
        <v>328</v>
      </c>
      <c r="E688" s="3" t="s">
        <v>331</v>
      </c>
      <c r="F688" s="96">
        <v>17226.99</v>
      </c>
      <c r="G688" s="96">
        <v>17226.99</v>
      </c>
    </row>
    <row r="689" spans="1:7" ht="22.5">
      <c r="A689" s="6" t="s">
        <v>272</v>
      </c>
      <c r="B689" s="3" t="s">
        <v>4</v>
      </c>
      <c r="C689" s="3" t="s">
        <v>270</v>
      </c>
      <c r="D689" s="3" t="s">
        <v>328</v>
      </c>
      <c r="E689" s="3" t="s">
        <v>331</v>
      </c>
      <c r="F689" s="96">
        <v>493326.29</v>
      </c>
      <c r="G689" s="96">
        <v>493326.29</v>
      </c>
    </row>
    <row r="690" spans="1:7" ht="12.75">
      <c r="A690" s="7" t="s">
        <v>370</v>
      </c>
      <c r="B690" s="3" t="s">
        <v>4</v>
      </c>
      <c r="C690" s="3" t="s">
        <v>369</v>
      </c>
      <c r="D690" s="3" t="s">
        <v>328</v>
      </c>
      <c r="E690" s="3" t="s">
        <v>331</v>
      </c>
      <c r="F690" s="96">
        <v>320117.83</v>
      </c>
      <c r="G690" s="96">
        <v>320117.83</v>
      </c>
    </row>
    <row r="691" spans="1:7" ht="12.75">
      <c r="A691" s="7" t="s">
        <v>284</v>
      </c>
      <c r="B691" s="3" t="s">
        <v>4</v>
      </c>
      <c r="C691" s="3" t="s">
        <v>348</v>
      </c>
      <c r="D691" s="3" t="s">
        <v>328</v>
      </c>
      <c r="E691" s="3" t="s">
        <v>331</v>
      </c>
      <c r="F691" s="96">
        <v>1167791.05</v>
      </c>
      <c r="G691" s="96">
        <v>1167681.24</v>
      </c>
    </row>
    <row r="692" spans="1:7" ht="12.75">
      <c r="A692" s="7" t="s">
        <v>315</v>
      </c>
      <c r="B692" s="3" t="s">
        <v>4</v>
      </c>
      <c r="C692" s="3" t="s">
        <v>351</v>
      </c>
      <c r="D692" s="3" t="s">
        <v>328</v>
      </c>
      <c r="E692" s="3" t="s">
        <v>331</v>
      </c>
      <c r="F692" s="96">
        <v>72714</v>
      </c>
      <c r="G692" s="96">
        <v>72714</v>
      </c>
    </row>
    <row r="693" spans="1:7" ht="12.75">
      <c r="A693" s="7" t="s">
        <v>531</v>
      </c>
      <c r="B693" s="3" t="s">
        <v>4</v>
      </c>
      <c r="C693" s="3" t="s">
        <v>530</v>
      </c>
      <c r="D693" s="3" t="s">
        <v>328</v>
      </c>
      <c r="E693" s="3" t="s">
        <v>331</v>
      </c>
      <c r="F693" s="96">
        <v>3273.13</v>
      </c>
      <c r="G693" s="96">
        <v>3273.13</v>
      </c>
    </row>
    <row r="694" spans="1:7" ht="12.75">
      <c r="A694" s="49" t="s">
        <v>271</v>
      </c>
      <c r="B694" s="3" t="s">
        <v>4</v>
      </c>
      <c r="C694" s="68" t="s">
        <v>345</v>
      </c>
      <c r="D694" s="68" t="s">
        <v>328</v>
      </c>
      <c r="E694" s="68" t="s">
        <v>332</v>
      </c>
      <c r="F694" s="95">
        <v>49702580.48</v>
      </c>
      <c r="G694" s="95">
        <v>49702580.48</v>
      </c>
    </row>
    <row r="695" spans="1:7" ht="22.5">
      <c r="A695" s="8" t="s">
        <v>346</v>
      </c>
      <c r="B695" s="3" t="s">
        <v>4</v>
      </c>
      <c r="C695" s="68" t="s">
        <v>347</v>
      </c>
      <c r="D695" s="68" t="s">
        <v>328</v>
      </c>
      <c r="E695" s="68" t="s">
        <v>332</v>
      </c>
      <c r="F695" s="95">
        <v>88766.76</v>
      </c>
      <c r="G695" s="95">
        <v>88766.76</v>
      </c>
    </row>
    <row r="696" spans="1:7" ht="22.5">
      <c r="A696" s="49" t="s">
        <v>272</v>
      </c>
      <c r="B696" s="3" t="s">
        <v>4</v>
      </c>
      <c r="C696" s="68" t="s">
        <v>270</v>
      </c>
      <c r="D696" s="68" t="s">
        <v>328</v>
      </c>
      <c r="E696" s="68" t="s">
        <v>332</v>
      </c>
      <c r="F696" s="95">
        <v>14107208.3</v>
      </c>
      <c r="G696" s="95">
        <v>14107208.3</v>
      </c>
    </row>
    <row r="697" spans="1:7" ht="12.75">
      <c r="A697" s="7" t="s">
        <v>370</v>
      </c>
      <c r="B697" s="3" t="s">
        <v>4</v>
      </c>
      <c r="C697" s="68" t="s">
        <v>369</v>
      </c>
      <c r="D697" s="68" t="s">
        <v>328</v>
      </c>
      <c r="E697" s="68" t="s">
        <v>332</v>
      </c>
      <c r="F697" s="95">
        <v>2044380</v>
      </c>
      <c r="G697" s="95">
        <v>1939963.01</v>
      </c>
    </row>
    <row r="698" spans="1:7" ht="12.75">
      <c r="A698" s="7" t="s">
        <v>284</v>
      </c>
      <c r="B698" s="3" t="s">
        <v>4</v>
      </c>
      <c r="C698" s="3" t="s">
        <v>348</v>
      </c>
      <c r="D698" s="68" t="s">
        <v>328</v>
      </c>
      <c r="E698" s="68" t="s">
        <v>332</v>
      </c>
      <c r="F698" s="95">
        <v>18599441.5</v>
      </c>
      <c r="G698" s="95">
        <v>14602601.68</v>
      </c>
    </row>
    <row r="699" spans="1:7" ht="12.75">
      <c r="A699" s="31" t="s">
        <v>386</v>
      </c>
      <c r="B699" s="3" t="s">
        <v>4</v>
      </c>
      <c r="C699" s="3" t="s">
        <v>385</v>
      </c>
      <c r="D699" s="68" t="s">
        <v>328</v>
      </c>
      <c r="E699" s="68" t="s">
        <v>332</v>
      </c>
      <c r="F699" s="95">
        <v>2719926.94</v>
      </c>
      <c r="G699" s="95">
        <v>2594174.56</v>
      </c>
    </row>
    <row r="700" spans="1:7" ht="12.75">
      <c r="A700" s="7" t="s">
        <v>352</v>
      </c>
      <c r="B700" s="3" t="s">
        <v>4</v>
      </c>
      <c r="C700" s="3" t="s">
        <v>349</v>
      </c>
      <c r="D700" s="68" t="s">
        <v>328</v>
      </c>
      <c r="E700" s="68" t="s">
        <v>332</v>
      </c>
      <c r="F700" s="95">
        <v>504789</v>
      </c>
      <c r="G700" s="95">
        <v>504789</v>
      </c>
    </row>
    <row r="701" spans="1:7" ht="12.75">
      <c r="A701" s="7" t="s">
        <v>415</v>
      </c>
      <c r="B701" s="3" t="s">
        <v>4</v>
      </c>
      <c r="C701" s="3" t="s">
        <v>351</v>
      </c>
      <c r="D701" s="68" t="s">
        <v>328</v>
      </c>
      <c r="E701" s="68" t="s">
        <v>332</v>
      </c>
      <c r="F701" s="95">
        <v>47341.18</v>
      </c>
      <c r="G701" s="95">
        <v>47341.18</v>
      </c>
    </row>
    <row r="702" spans="1:7" ht="12.75">
      <c r="A702" s="7" t="s">
        <v>531</v>
      </c>
      <c r="B702" s="3" t="s">
        <v>4</v>
      </c>
      <c r="C702" s="3" t="s">
        <v>530</v>
      </c>
      <c r="D702" s="68" t="s">
        <v>328</v>
      </c>
      <c r="E702" s="68" t="s">
        <v>332</v>
      </c>
      <c r="F702" s="95">
        <v>14888.22</v>
      </c>
      <c r="G702" s="97">
        <v>14888.22</v>
      </c>
    </row>
    <row r="703" spans="1:7" ht="12.75">
      <c r="A703" s="6" t="s">
        <v>271</v>
      </c>
      <c r="B703" s="3" t="s">
        <v>4</v>
      </c>
      <c r="C703" s="3" t="s">
        <v>345</v>
      </c>
      <c r="D703" s="3" t="s">
        <v>328</v>
      </c>
      <c r="E703" s="3" t="s">
        <v>334</v>
      </c>
      <c r="F703" s="69">
        <v>2674552.1</v>
      </c>
      <c r="G703" s="69">
        <v>2674552.1</v>
      </c>
    </row>
    <row r="704" spans="1:7" ht="22.5">
      <c r="A704" s="6" t="s">
        <v>272</v>
      </c>
      <c r="B704" s="3" t="s">
        <v>4</v>
      </c>
      <c r="C704" s="3" t="s">
        <v>270</v>
      </c>
      <c r="D704" s="3" t="s">
        <v>328</v>
      </c>
      <c r="E704" s="3" t="s">
        <v>334</v>
      </c>
      <c r="F704" s="69">
        <v>780770.13</v>
      </c>
      <c r="G704" s="69">
        <v>780770.13</v>
      </c>
    </row>
    <row r="705" spans="1:7" ht="12.75">
      <c r="A705" s="7" t="s">
        <v>370</v>
      </c>
      <c r="B705" s="3" t="s">
        <v>4</v>
      </c>
      <c r="C705" s="3" t="s">
        <v>369</v>
      </c>
      <c r="D705" s="3" t="s">
        <v>328</v>
      </c>
      <c r="E705" s="3" t="s">
        <v>334</v>
      </c>
      <c r="F705" s="69">
        <v>176135.73</v>
      </c>
      <c r="G705" s="69">
        <v>174670.52</v>
      </c>
    </row>
    <row r="706" spans="1:7" ht="12.75">
      <c r="A706" s="7" t="s">
        <v>284</v>
      </c>
      <c r="B706" s="3" t="s">
        <v>4</v>
      </c>
      <c r="C706" s="3" t="s">
        <v>348</v>
      </c>
      <c r="D706" s="3" t="s">
        <v>328</v>
      </c>
      <c r="E706" s="3" t="s">
        <v>334</v>
      </c>
      <c r="F706" s="69">
        <v>70464.95</v>
      </c>
      <c r="G706" s="69">
        <v>70464.95</v>
      </c>
    </row>
    <row r="707" spans="1:7" ht="12.75">
      <c r="A707" s="7" t="s">
        <v>531</v>
      </c>
      <c r="B707" s="3" t="s">
        <v>4</v>
      </c>
      <c r="C707" s="3" t="s">
        <v>530</v>
      </c>
      <c r="D707" s="3" t="s">
        <v>328</v>
      </c>
      <c r="E707" s="3" t="s">
        <v>334</v>
      </c>
      <c r="F707" s="69">
        <v>0.32</v>
      </c>
      <c r="G707" s="69">
        <v>0.32</v>
      </c>
    </row>
    <row r="708" spans="1:7" ht="12.75">
      <c r="A708" s="7" t="s">
        <v>284</v>
      </c>
      <c r="B708" s="3" t="s">
        <v>4</v>
      </c>
      <c r="C708" s="3" t="s">
        <v>348</v>
      </c>
      <c r="D708" s="68" t="s">
        <v>328</v>
      </c>
      <c r="E708" s="68" t="s">
        <v>343</v>
      </c>
      <c r="F708" s="69">
        <v>10881771.73</v>
      </c>
      <c r="G708" s="69">
        <v>2881771.73</v>
      </c>
    </row>
    <row r="709" spans="1:7" ht="12.75">
      <c r="A709" s="31" t="s">
        <v>386</v>
      </c>
      <c r="B709" s="3" t="s">
        <v>4</v>
      </c>
      <c r="C709" s="3" t="s">
        <v>385</v>
      </c>
      <c r="D709" s="68" t="s">
        <v>328</v>
      </c>
      <c r="E709" s="68" t="s">
        <v>343</v>
      </c>
      <c r="F709" s="69">
        <v>2057860.86</v>
      </c>
      <c r="G709" s="69">
        <v>2057860.86</v>
      </c>
    </row>
    <row r="710" spans="1:7" ht="22.5">
      <c r="A710" s="7" t="s">
        <v>543</v>
      </c>
      <c r="B710" s="3" t="s">
        <v>4</v>
      </c>
      <c r="C710" s="3" t="s">
        <v>542</v>
      </c>
      <c r="D710" s="68" t="s">
        <v>328</v>
      </c>
      <c r="E710" s="68" t="s">
        <v>343</v>
      </c>
      <c r="F710" s="69">
        <v>12323462.7</v>
      </c>
      <c r="G710" s="69">
        <v>12323462.7</v>
      </c>
    </row>
    <row r="711" spans="1:7" ht="12.75">
      <c r="A711" s="7" t="s">
        <v>415</v>
      </c>
      <c r="B711" s="3" t="s">
        <v>4</v>
      </c>
      <c r="C711" s="3" t="s">
        <v>351</v>
      </c>
      <c r="D711" s="68" t="s">
        <v>328</v>
      </c>
      <c r="E711" s="68" t="s">
        <v>343</v>
      </c>
      <c r="F711" s="69">
        <v>80000</v>
      </c>
      <c r="G711" s="69">
        <v>51928.61</v>
      </c>
    </row>
    <row r="712" spans="1:7" ht="12.75">
      <c r="A712" s="7" t="s">
        <v>531</v>
      </c>
      <c r="B712" s="3" t="s">
        <v>4</v>
      </c>
      <c r="C712" s="3" t="s">
        <v>530</v>
      </c>
      <c r="D712" s="68" t="s">
        <v>328</v>
      </c>
      <c r="E712" s="68" t="s">
        <v>343</v>
      </c>
      <c r="F712" s="69">
        <v>588562.5</v>
      </c>
      <c r="G712" s="69">
        <v>588562.5</v>
      </c>
    </row>
    <row r="713" spans="1:7" ht="12.75">
      <c r="A713" s="6" t="s">
        <v>271</v>
      </c>
      <c r="B713" s="3" t="s">
        <v>4</v>
      </c>
      <c r="C713" s="3" t="s">
        <v>345</v>
      </c>
      <c r="D713" s="68" t="s">
        <v>331</v>
      </c>
      <c r="E713" s="68" t="s">
        <v>332</v>
      </c>
      <c r="F713" s="69">
        <v>478407.64</v>
      </c>
      <c r="G713" s="69">
        <v>478407.64</v>
      </c>
    </row>
    <row r="714" spans="1:7" ht="22.5">
      <c r="A714" s="6" t="s">
        <v>272</v>
      </c>
      <c r="B714" s="3" t="s">
        <v>4</v>
      </c>
      <c r="C714" s="3" t="s">
        <v>270</v>
      </c>
      <c r="D714" s="68" t="s">
        <v>331</v>
      </c>
      <c r="E714" s="68" t="s">
        <v>332</v>
      </c>
      <c r="F714" s="69">
        <v>220689.49</v>
      </c>
      <c r="G714" s="69">
        <v>220689.49</v>
      </c>
    </row>
    <row r="715" spans="1:7" ht="12.75">
      <c r="A715" s="6" t="s">
        <v>271</v>
      </c>
      <c r="B715" s="3" t="s">
        <v>4</v>
      </c>
      <c r="C715" s="3" t="s">
        <v>345</v>
      </c>
      <c r="D715" s="68" t="s">
        <v>332</v>
      </c>
      <c r="E715" s="68" t="s">
        <v>328</v>
      </c>
      <c r="F715" s="69">
        <v>86001.98</v>
      </c>
      <c r="G715" s="69">
        <v>86001.98</v>
      </c>
    </row>
    <row r="716" spans="1:7" ht="22.5">
      <c r="A716" s="6" t="s">
        <v>272</v>
      </c>
      <c r="B716" s="3" t="s">
        <v>4</v>
      </c>
      <c r="C716" s="3" t="s">
        <v>270</v>
      </c>
      <c r="D716" s="68" t="s">
        <v>332</v>
      </c>
      <c r="E716" s="68" t="s">
        <v>328</v>
      </c>
      <c r="F716" s="69">
        <v>39652.79</v>
      </c>
      <c r="G716" s="69">
        <v>39652.79</v>
      </c>
    </row>
    <row r="717" spans="1:7" ht="12.75">
      <c r="A717" s="6" t="s">
        <v>271</v>
      </c>
      <c r="B717" s="3" t="s">
        <v>4</v>
      </c>
      <c r="C717" s="3" t="s">
        <v>345</v>
      </c>
      <c r="D717" s="3" t="s">
        <v>332</v>
      </c>
      <c r="E717" s="3" t="s">
        <v>335</v>
      </c>
      <c r="F717" s="69">
        <v>13521912.79</v>
      </c>
      <c r="G717" s="69">
        <v>13507348.29</v>
      </c>
    </row>
    <row r="718" spans="1:7" ht="22.5">
      <c r="A718" s="6" t="s">
        <v>272</v>
      </c>
      <c r="B718" s="3" t="s">
        <v>4</v>
      </c>
      <c r="C718" s="3" t="s">
        <v>270</v>
      </c>
      <c r="D718" s="3" t="s">
        <v>332</v>
      </c>
      <c r="E718" s="3" t="s">
        <v>335</v>
      </c>
      <c r="F718" s="69">
        <v>3934316.84</v>
      </c>
      <c r="G718" s="69">
        <v>3927411.25</v>
      </c>
    </row>
    <row r="719" spans="1:7" ht="12.75">
      <c r="A719" s="7" t="s">
        <v>370</v>
      </c>
      <c r="B719" s="3" t="s">
        <v>4</v>
      </c>
      <c r="C719" s="3" t="s">
        <v>369</v>
      </c>
      <c r="D719" s="3" t="s">
        <v>332</v>
      </c>
      <c r="E719" s="3" t="s">
        <v>335</v>
      </c>
      <c r="F719" s="69">
        <v>1137496</v>
      </c>
      <c r="G719" s="69">
        <v>1137496</v>
      </c>
    </row>
    <row r="720" spans="1:7" ht="12.75">
      <c r="A720" s="7" t="s">
        <v>284</v>
      </c>
      <c r="B720" s="3" t="s">
        <v>4</v>
      </c>
      <c r="C720" s="3" t="s">
        <v>348</v>
      </c>
      <c r="D720" s="3" t="s">
        <v>332</v>
      </c>
      <c r="E720" s="3" t="s">
        <v>335</v>
      </c>
      <c r="F720" s="69">
        <v>692729.81</v>
      </c>
      <c r="G720" s="69">
        <v>635587.22</v>
      </c>
    </row>
    <row r="721" spans="1:7" ht="12.75">
      <c r="A721" s="31" t="s">
        <v>386</v>
      </c>
      <c r="B721" s="3" t="s">
        <v>4</v>
      </c>
      <c r="C721" s="3" t="s">
        <v>385</v>
      </c>
      <c r="D721" s="3" t="s">
        <v>332</v>
      </c>
      <c r="E721" s="3" t="s">
        <v>335</v>
      </c>
      <c r="F721" s="69">
        <v>15754.85</v>
      </c>
      <c r="G721" s="69">
        <v>15668.7</v>
      </c>
    </row>
    <row r="722" spans="1:7" ht="12.75">
      <c r="A722" s="7" t="s">
        <v>352</v>
      </c>
      <c r="B722" s="3" t="s">
        <v>4</v>
      </c>
      <c r="C722" s="3" t="s">
        <v>349</v>
      </c>
      <c r="D722" s="3" t="s">
        <v>332</v>
      </c>
      <c r="E722" s="3" t="s">
        <v>335</v>
      </c>
      <c r="F722" s="69">
        <v>10000</v>
      </c>
      <c r="G722" s="69">
        <v>10000</v>
      </c>
    </row>
    <row r="723" spans="1:7" ht="12.75">
      <c r="A723" s="7" t="s">
        <v>415</v>
      </c>
      <c r="B723" s="3" t="s">
        <v>4</v>
      </c>
      <c r="C723" s="3" t="s">
        <v>351</v>
      </c>
      <c r="D723" s="3" t="s">
        <v>332</v>
      </c>
      <c r="E723" s="3" t="s">
        <v>335</v>
      </c>
      <c r="F723" s="69">
        <v>9115.69</v>
      </c>
      <c r="G723" s="69">
        <v>9115.69</v>
      </c>
    </row>
    <row r="724" spans="1:7" ht="12.75">
      <c r="A724" s="7" t="s">
        <v>531</v>
      </c>
      <c r="B724" s="3" t="s">
        <v>4</v>
      </c>
      <c r="C724" s="3" t="s">
        <v>530</v>
      </c>
      <c r="D724" s="3" t="s">
        <v>332</v>
      </c>
      <c r="E724" s="3" t="s">
        <v>335</v>
      </c>
      <c r="F724" s="69">
        <v>0.01</v>
      </c>
      <c r="G724" s="69">
        <v>0.01</v>
      </c>
    </row>
    <row r="725" spans="1:7" ht="12.75">
      <c r="A725" s="7" t="s">
        <v>342</v>
      </c>
      <c r="B725" s="3" t="s">
        <v>63</v>
      </c>
      <c r="C725" s="3"/>
      <c r="D725" s="3"/>
      <c r="E725" s="3"/>
      <c r="F725" s="69">
        <f>F726+F727</f>
        <v>2317302.87</v>
      </c>
      <c r="G725" s="69">
        <f>G726+G727</f>
        <v>2317302.87</v>
      </c>
    </row>
    <row r="726" spans="1:7" ht="12.75">
      <c r="A726" s="6" t="s">
        <v>271</v>
      </c>
      <c r="B726" s="3" t="s">
        <v>63</v>
      </c>
      <c r="C726" s="3" t="s">
        <v>345</v>
      </c>
      <c r="D726" s="3" t="s">
        <v>328</v>
      </c>
      <c r="E726" s="3" t="s">
        <v>331</v>
      </c>
      <c r="F726" s="69">
        <v>1833034.6</v>
      </c>
      <c r="G726" s="69">
        <v>1833034.6</v>
      </c>
    </row>
    <row r="727" spans="1:7" ht="22.5">
      <c r="A727" s="6" t="s">
        <v>272</v>
      </c>
      <c r="B727" s="3" t="s">
        <v>63</v>
      </c>
      <c r="C727" s="3" t="s">
        <v>270</v>
      </c>
      <c r="D727" s="3" t="s">
        <v>328</v>
      </c>
      <c r="E727" s="3" t="s">
        <v>331</v>
      </c>
      <c r="F727" s="69">
        <v>484268.27</v>
      </c>
      <c r="G727" s="69">
        <v>484268.27</v>
      </c>
    </row>
    <row r="728" spans="1:7" ht="12.75">
      <c r="A728" s="7" t="s">
        <v>51</v>
      </c>
      <c r="B728" s="3" t="s">
        <v>50</v>
      </c>
      <c r="C728" s="3"/>
      <c r="D728" s="3"/>
      <c r="E728" s="3"/>
      <c r="F728" s="69">
        <f>F729+F730</f>
        <v>1958750.31</v>
      </c>
      <c r="G728" s="69">
        <f>G729+G730</f>
        <v>1944372.38</v>
      </c>
    </row>
    <row r="729" spans="1:7" ht="12.75">
      <c r="A729" s="6" t="s">
        <v>271</v>
      </c>
      <c r="B729" s="3" t="s">
        <v>50</v>
      </c>
      <c r="C729" s="3" t="s">
        <v>345</v>
      </c>
      <c r="D729" s="3" t="s">
        <v>328</v>
      </c>
      <c r="E729" s="3" t="s">
        <v>334</v>
      </c>
      <c r="F729" s="69">
        <v>1517594.55</v>
      </c>
      <c r="G729" s="69">
        <v>1514731.17</v>
      </c>
    </row>
    <row r="730" spans="1:7" ht="22.5">
      <c r="A730" s="6" t="s">
        <v>272</v>
      </c>
      <c r="B730" s="3" t="s">
        <v>50</v>
      </c>
      <c r="C730" s="3" t="s">
        <v>270</v>
      </c>
      <c r="D730" s="3" t="s">
        <v>328</v>
      </c>
      <c r="E730" s="3" t="s">
        <v>334</v>
      </c>
      <c r="F730" s="69">
        <v>441155.76</v>
      </c>
      <c r="G730" s="69">
        <v>429641.21</v>
      </c>
    </row>
    <row r="731" spans="1:8" s="64" customFormat="1" ht="12.75">
      <c r="A731" s="50" t="s">
        <v>376</v>
      </c>
      <c r="B731" s="3" t="s">
        <v>15</v>
      </c>
      <c r="C731" s="3"/>
      <c r="D731" s="68"/>
      <c r="E731" s="68"/>
      <c r="F731" s="69">
        <f>F732</f>
        <v>1221294</v>
      </c>
      <c r="G731" s="69">
        <f>G732</f>
        <v>1221294</v>
      </c>
      <c r="H731" s="11"/>
    </row>
    <row r="732" spans="1:7" s="64" customFormat="1" ht="12.75">
      <c r="A732" s="47" t="s">
        <v>355</v>
      </c>
      <c r="B732" s="3" t="s">
        <v>15</v>
      </c>
      <c r="C732" s="3" t="s">
        <v>354</v>
      </c>
      <c r="D732" s="68" t="s">
        <v>328</v>
      </c>
      <c r="E732" s="68" t="s">
        <v>343</v>
      </c>
      <c r="F732" s="69">
        <v>1221294</v>
      </c>
      <c r="G732" s="69">
        <v>1221294</v>
      </c>
    </row>
    <row r="733" spans="1:7" s="64" customFormat="1" ht="12.75">
      <c r="A733" s="13" t="s">
        <v>188</v>
      </c>
      <c r="B733" s="3" t="s">
        <v>16</v>
      </c>
      <c r="C733" s="3"/>
      <c r="D733" s="68"/>
      <c r="E733" s="68"/>
      <c r="F733" s="69">
        <f>F734+F735</f>
        <v>144744.22</v>
      </c>
      <c r="G733" s="69">
        <f>G734+G735</f>
        <v>144744.22</v>
      </c>
    </row>
    <row r="734" spans="1:7" s="64" customFormat="1" ht="22.5">
      <c r="A734" s="6" t="s">
        <v>260</v>
      </c>
      <c r="B734" s="3" t="s">
        <v>16</v>
      </c>
      <c r="C734" s="3" t="s">
        <v>197</v>
      </c>
      <c r="D734" s="3" t="s">
        <v>328</v>
      </c>
      <c r="E734" s="3" t="s">
        <v>343</v>
      </c>
      <c r="F734" s="69">
        <v>144060.72</v>
      </c>
      <c r="G734" s="69">
        <v>144060.72</v>
      </c>
    </row>
    <row r="735" spans="1:7" s="64" customFormat="1" ht="12.75">
      <c r="A735" s="7" t="s">
        <v>415</v>
      </c>
      <c r="B735" s="3" t="s">
        <v>16</v>
      </c>
      <c r="C735" s="3" t="s">
        <v>351</v>
      </c>
      <c r="D735" s="3" t="s">
        <v>328</v>
      </c>
      <c r="E735" s="3" t="s">
        <v>343</v>
      </c>
      <c r="F735" s="69">
        <v>683.5</v>
      </c>
      <c r="G735" s="69">
        <v>683.5</v>
      </c>
    </row>
    <row r="736" spans="1:7" s="64" customFormat="1" ht="12.75">
      <c r="A736" s="7" t="s">
        <v>46</v>
      </c>
      <c r="B736" s="12" t="s">
        <v>45</v>
      </c>
      <c r="C736" s="3"/>
      <c r="D736" s="3"/>
      <c r="E736" s="3"/>
      <c r="F736" s="69">
        <f>F737+F738</f>
        <v>396215.41000000003</v>
      </c>
      <c r="G736" s="69">
        <f>G737+G738</f>
        <v>314869.08</v>
      </c>
    </row>
    <row r="737" spans="1:7" s="64" customFormat="1" ht="12.75">
      <c r="A737" s="7" t="s">
        <v>284</v>
      </c>
      <c r="B737" s="12" t="s">
        <v>45</v>
      </c>
      <c r="C737" s="3" t="s">
        <v>348</v>
      </c>
      <c r="D737" s="12" t="s">
        <v>333</v>
      </c>
      <c r="E737" s="12" t="s">
        <v>328</v>
      </c>
      <c r="F737" s="69">
        <v>186756.88</v>
      </c>
      <c r="G737" s="69">
        <v>186756.88</v>
      </c>
    </row>
    <row r="738" spans="1:7" s="64" customFormat="1" ht="12.75">
      <c r="A738" s="7" t="s">
        <v>284</v>
      </c>
      <c r="B738" s="12" t="s">
        <v>45</v>
      </c>
      <c r="C738" s="3" t="s">
        <v>348</v>
      </c>
      <c r="D738" s="12" t="s">
        <v>333</v>
      </c>
      <c r="E738" s="12" t="s">
        <v>329</v>
      </c>
      <c r="F738" s="69">
        <v>209458.53</v>
      </c>
      <c r="G738" s="69">
        <v>128112.2</v>
      </c>
    </row>
    <row r="739" spans="1:7" s="64" customFormat="1" ht="33.75">
      <c r="A739" s="7" t="s">
        <v>344</v>
      </c>
      <c r="B739" s="3" t="s">
        <v>47</v>
      </c>
      <c r="C739" s="3"/>
      <c r="D739" s="12"/>
      <c r="E739" s="12"/>
      <c r="F739" s="69">
        <f>F740</f>
        <v>2500000</v>
      </c>
      <c r="G739" s="69">
        <f>G740</f>
        <v>2500000</v>
      </c>
    </row>
    <row r="740" spans="1:7" s="64" customFormat="1" ht="12.75">
      <c r="A740" s="14" t="s">
        <v>48</v>
      </c>
      <c r="B740" s="3" t="s">
        <v>47</v>
      </c>
      <c r="C740" s="3" t="s">
        <v>49</v>
      </c>
      <c r="D740" s="12" t="s">
        <v>335</v>
      </c>
      <c r="E740" s="12" t="s">
        <v>329</v>
      </c>
      <c r="F740" s="69">
        <v>2500000</v>
      </c>
      <c r="G740" s="69">
        <v>2500000</v>
      </c>
    </row>
    <row r="741" spans="1:7" s="64" customFormat="1" ht="22.5">
      <c r="A741" s="14" t="s">
        <v>662</v>
      </c>
      <c r="B741" s="3" t="s">
        <v>661</v>
      </c>
      <c r="C741" s="3"/>
      <c r="D741" s="12"/>
      <c r="E741" s="12"/>
      <c r="F741" s="69">
        <f>F742</f>
        <v>868186.15</v>
      </c>
      <c r="G741" s="69">
        <f>G742</f>
        <v>868186.15</v>
      </c>
    </row>
    <row r="742" spans="1:7" s="64" customFormat="1" ht="12.75">
      <c r="A742" s="14" t="s">
        <v>48</v>
      </c>
      <c r="B742" s="3" t="s">
        <v>661</v>
      </c>
      <c r="C742" s="3" t="s">
        <v>49</v>
      </c>
      <c r="D742" s="12" t="s">
        <v>333</v>
      </c>
      <c r="E742" s="12" t="s">
        <v>333</v>
      </c>
      <c r="F742" s="69">
        <v>868186.15</v>
      </c>
      <c r="G742" s="69">
        <v>868186.15</v>
      </c>
    </row>
    <row r="743" spans="1:7" s="64" customFormat="1" ht="22.5">
      <c r="A743" s="49" t="s">
        <v>471</v>
      </c>
      <c r="B743" s="12" t="s">
        <v>6</v>
      </c>
      <c r="C743" s="3"/>
      <c r="D743" s="68"/>
      <c r="E743" s="68"/>
      <c r="F743" s="69">
        <f>F744</f>
        <v>6500</v>
      </c>
      <c r="G743" s="69">
        <f>G744</f>
        <v>6500</v>
      </c>
    </row>
    <row r="744" spans="1:7" s="64" customFormat="1" ht="12.75">
      <c r="A744" s="7" t="s">
        <v>284</v>
      </c>
      <c r="B744" s="12" t="s">
        <v>6</v>
      </c>
      <c r="C744" s="3" t="s">
        <v>348</v>
      </c>
      <c r="D744" s="68" t="s">
        <v>328</v>
      </c>
      <c r="E744" s="68" t="s">
        <v>333</v>
      </c>
      <c r="F744" s="73">
        <v>6500</v>
      </c>
      <c r="G744" s="73">
        <v>6500</v>
      </c>
    </row>
    <row r="745" spans="1:7" s="64" customFormat="1" ht="12.75">
      <c r="A745" s="7" t="s">
        <v>573</v>
      </c>
      <c r="B745" s="12" t="s">
        <v>572</v>
      </c>
      <c r="C745" s="3"/>
      <c r="D745" s="68"/>
      <c r="E745" s="68"/>
      <c r="F745" s="73">
        <f>F747+F746</f>
        <v>850400</v>
      </c>
      <c r="G745" s="73">
        <f>G747+G746</f>
        <v>692209.2200000001</v>
      </c>
    </row>
    <row r="746" spans="1:7" s="64" customFormat="1" ht="12.75">
      <c r="A746" s="7" t="s">
        <v>370</v>
      </c>
      <c r="B746" s="12" t="s">
        <v>572</v>
      </c>
      <c r="C746" s="3" t="s">
        <v>369</v>
      </c>
      <c r="D746" s="68" t="s">
        <v>328</v>
      </c>
      <c r="E746" s="68" t="s">
        <v>343</v>
      </c>
      <c r="F746" s="73">
        <v>19997.42</v>
      </c>
      <c r="G746" s="73">
        <v>19997.42</v>
      </c>
    </row>
    <row r="747" spans="1:7" s="64" customFormat="1" ht="12.75">
      <c r="A747" s="7" t="s">
        <v>284</v>
      </c>
      <c r="B747" s="12" t="s">
        <v>572</v>
      </c>
      <c r="C747" s="3" t="s">
        <v>348</v>
      </c>
      <c r="D747" s="68" t="s">
        <v>328</v>
      </c>
      <c r="E747" s="68" t="s">
        <v>343</v>
      </c>
      <c r="F747" s="73">
        <v>830402.58</v>
      </c>
      <c r="G747" s="73">
        <v>672211.8</v>
      </c>
    </row>
    <row r="748" spans="1:8" ht="22.5">
      <c r="A748" s="14" t="s">
        <v>472</v>
      </c>
      <c r="B748" s="3" t="s">
        <v>17</v>
      </c>
      <c r="C748" s="3"/>
      <c r="D748" s="3"/>
      <c r="E748" s="3"/>
      <c r="F748" s="69">
        <f>SUM(F749:F752)</f>
        <v>2763300</v>
      </c>
      <c r="G748" s="69">
        <f>SUM(G749:G752)</f>
        <v>2763300</v>
      </c>
      <c r="H748" s="64"/>
    </row>
    <row r="749" spans="1:7" ht="12.75">
      <c r="A749" s="49" t="s">
        <v>271</v>
      </c>
      <c r="B749" s="3" t="s">
        <v>17</v>
      </c>
      <c r="C749" s="3" t="s">
        <v>345</v>
      </c>
      <c r="D749" s="68" t="s">
        <v>331</v>
      </c>
      <c r="E749" s="68" t="s">
        <v>332</v>
      </c>
      <c r="F749" s="73">
        <v>1982282.79</v>
      </c>
      <c r="G749" s="73">
        <v>1982282.79</v>
      </c>
    </row>
    <row r="750" spans="1:7" ht="22.5">
      <c r="A750" s="49" t="s">
        <v>272</v>
      </c>
      <c r="B750" s="3" t="s">
        <v>17</v>
      </c>
      <c r="C750" s="3" t="s">
        <v>270</v>
      </c>
      <c r="D750" s="68" t="s">
        <v>331</v>
      </c>
      <c r="E750" s="68" t="s">
        <v>332</v>
      </c>
      <c r="F750" s="73">
        <v>466530.74</v>
      </c>
      <c r="G750" s="73">
        <v>466530.74</v>
      </c>
    </row>
    <row r="751" spans="1:7" ht="12.75">
      <c r="A751" s="7" t="s">
        <v>370</v>
      </c>
      <c r="B751" s="3" t="s">
        <v>17</v>
      </c>
      <c r="C751" s="3" t="s">
        <v>369</v>
      </c>
      <c r="D751" s="68" t="s">
        <v>331</v>
      </c>
      <c r="E751" s="68" t="s">
        <v>332</v>
      </c>
      <c r="F751" s="73">
        <v>1800</v>
      </c>
      <c r="G751" s="73">
        <v>1800</v>
      </c>
    </row>
    <row r="752" spans="1:7" ht="12.75">
      <c r="A752" s="8" t="s">
        <v>284</v>
      </c>
      <c r="B752" s="3" t="s">
        <v>17</v>
      </c>
      <c r="C752" s="3" t="s">
        <v>348</v>
      </c>
      <c r="D752" s="68" t="s">
        <v>331</v>
      </c>
      <c r="E752" s="68" t="s">
        <v>332</v>
      </c>
      <c r="F752" s="73">
        <v>312686.47</v>
      </c>
      <c r="G752" s="69">
        <v>312686.47</v>
      </c>
    </row>
    <row r="753" spans="1:7" ht="22.5">
      <c r="A753" s="6" t="s">
        <v>321</v>
      </c>
      <c r="B753" s="12" t="s">
        <v>19</v>
      </c>
      <c r="C753" s="3"/>
      <c r="D753" s="68"/>
      <c r="E753" s="68"/>
      <c r="F753" s="73">
        <f>F754+F755</f>
        <v>761061.1699999999</v>
      </c>
      <c r="G753" s="73">
        <f>G754+G755</f>
        <v>761061.1699999999</v>
      </c>
    </row>
    <row r="754" spans="1:7" ht="12.75">
      <c r="A754" s="7" t="s">
        <v>370</v>
      </c>
      <c r="B754" s="12" t="s">
        <v>19</v>
      </c>
      <c r="C754" s="3" t="s">
        <v>369</v>
      </c>
      <c r="D754" s="3" t="s">
        <v>331</v>
      </c>
      <c r="E754" s="3" t="s">
        <v>339</v>
      </c>
      <c r="F754" s="69">
        <v>380520</v>
      </c>
      <c r="G754" s="69">
        <v>380520</v>
      </c>
    </row>
    <row r="755" spans="1:7" ht="12.75">
      <c r="A755" s="7" t="s">
        <v>284</v>
      </c>
      <c r="B755" s="12" t="s">
        <v>19</v>
      </c>
      <c r="C755" s="3" t="s">
        <v>348</v>
      </c>
      <c r="D755" s="3" t="s">
        <v>331</v>
      </c>
      <c r="E755" s="3" t="s">
        <v>339</v>
      </c>
      <c r="F755" s="69">
        <v>380541.17</v>
      </c>
      <c r="G755" s="69">
        <v>380541.17</v>
      </c>
    </row>
    <row r="756" spans="1:7" ht="12.75">
      <c r="A756" s="7" t="s">
        <v>20</v>
      </c>
      <c r="B756" s="12" t="s">
        <v>21</v>
      </c>
      <c r="C756" s="3"/>
      <c r="D756" s="3"/>
      <c r="E756" s="3"/>
      <c r="F756" s="69">
        <f>F757</f>
        <v>366790</v>
      </c>
      <c r="G756" s="69">
        <f>G757</f>
        <v>366790</v>
      </c>
    </row>
    <row r="757" spans="1:7" ht="12.75">
      <c r="A757" s="7" t="s">
        <v>284</v>
      </c>
      <c r="B757" s="12" t="s">
        <v>21</v>
      </c>
      <c r="C757" s="3" t="s">
        <v>348</v>
      </c>
      <c r="D757" s="3" t="s">
        <v>331</v>
      </c>
      <c r="E757" s="3" t="s">
        <v>339</v>
      </c>
      <c r="F757" s="69">
        <v>366790</v>
      </c>
      <c r="G757" s="69">
        <v>366790</v>
      </c>
    </row>
    <row r="758" spans="1:7" ht="12.75">
      <c r="A758" s="89" t="s">
        <v>544</v>
      </c>
      <c r="B758" s="12" t="s">
        <v>545</v>
      </c>
      <c r="C758" s="3"/>
      <c r="D758" s="3"/>
      <c r="E758" s="3"/>
      <c r="F758" s="69">
        <f>F759</f>
        <v>58007329.54</v>
      </c>
      <c r="G758" s="69">
        <f>G759</f>
        <v>58007329.54</v>
      </c>
    </row>
    <row r="759" spans="1:7" ht="12.75">
      <c r="A759" s="7" t="s">
        <v>547</v>
      </c>
      <c r="B759" s="12" t="s">
        <v>545</v>
      </c>
      <c r="C759" s="3" t="s">
        <v>546</v>
      </c>
      <c r="D759" s="3" t="s">
        <v>154</v>
      </c>
      <c r="E759" s="3" t="s">
        <v>329</v>
      </c>
      <c r="F759" s="69">
        <v>58007329.54</v>
      </c>
      <c r="G759" s="69">
        <v>58007329.54</v>
      </c>
    </row>
    <row r="760" spans="1:7" ht="22.5">
      <c r="A760" s="7" t="s">
        <v>377</v>
      </c>
      <c r="B760" s="3" t="s">
        <v>44</v>
      </c>
      <c r="C760" s="3"/>
      <c r="D760" s="3"/>
      <c r="E760" s="3"/>
      <c r="F760" s="69">
        <f>F761</f>
        <v>725455.31</v>
      </c>
      <c r="G760" s="69">
        <f>G761</f>
        <v>725455.31</v>
      </c>
    </row>
    <row r="761" spans="1:7" ht="12.75">
      <c r="A761" s="7" t="s">
        <v>284</v>
      </c>
      <c r="B761" s="3" t="s">
        <v>44</v>
      </c>
      <c r="C761" s="3" t="s">
        <v>348</v>
      </c>
      <c r="D761" s="3" t="s">
        <v>332</v>
      </c>
      <c r="E761" s="3" t="s">
        <v>335</v>
      </c>
      <c r="F761" s="69">
        <v>725455.31</v>
      </c>
      <c r="G761" s="69">
        <v>725455.31</v>
      </c>
    </row>
    <row r="762" spans="1:7" ht="112.5">
      <c r="A762" s="8" t="s">
        <v>470</v>
      </c>
      <c r="B762" s="3" t="s">
        <v>5</v>
      </c>
      <c r="C762" s="3"/>
      <c r="D762" s="15"/>
      <c r="E762" s="68"/>
      <c r="F762" s="69">
        <f>F763+F764+F765</f>
        <v>120060</v>
      </c>
      <c r="G762" s="69">
        <f>G763+G764+G765</f>
        <v>107200</v>
      </c>
    </row>
    <row r="763" spans="1:7" ht="12.75">
      <c r="A763" s="49" t="s">
        <v>271</v>
      </c>
      <c r="B763" s="3" t="s">
        <v>5</v>
      </c>
      <c r="C763" s="3" t="s">
        <v>345</v>
      </c>
      <c r="D763" s="68" t="s">
        <v>328</v>
      </c>
      <c r="E763" s="68" t="s">
        <v>332</v>
      </c>
      <c r="F763" s="73">
        <v>71831.75</v>
      </c>
      <c r="G763" s="73">
        <v>61115</v>
      </c>
    </row>
    <row r="764" spans="1:7" ht="22.5">
      <c r="A764" s="49" t="s">
        <v>272</v>
      </c>
      <c r="B764" s="3" t="s">
        <v>5</v>
      </c>
      <c r="C764" s="3" t="s">
        <v>270</v>
      </c>
      <c r="D764" s="68" t="s">
        <v>328</v>
      </c>
      <c r="E764" s="68" t="s">
        <v>332</v>
      </c>
      <c r="F764" s="73">
        <v>20600</v>
      </c>
      <c r="G764" s="73">
        <v>18456.75</v>
      </c>
    </row>
    <row r="765" spans="1:7" ht="12.75">
      <c r="A765" s="8" t="s">
        <v>284</v>
      </c>
      <c r="B765" s="3" t="s">
        <v>5</v>
      </c>
      <c r="C765" s="3" t="s">
        <v>348</v>
      </c>
      <c r="D765" s="68" t="s">
        <v>328</v>
      </c>
      <c r="E765" s="68" t="s">
        <v>332</v>
      </c>
      <c r="F765" s="73">
        <v>27628.25</v>
      </c>
      <c r="G765" s="73">
        <v>27628.25</v>
      </c>
    </row>
    <row r="766" spans="1:7" ht="22.5">
      <c r="A766" s="51" t="s">
        <v>481</v>
      </c>
      <c r="B766" s="80" t="s">
        <v>35</v>
      </c>
      <c r="C766" s="3"/>
      <c r="D766" s="68"/>
      <c r="E766" s="68"/>
      <c r="F766" s="69">
        <f>SUM(F767:F770)</f>
        <v>65109.99999999999</v>
      </c>
      <c r="G766" s="69">
        <f>SUM(G767:G770)</f>
        <v>62600</v>
      </c>
    </row>
    <row r="767" spans="1:7" ht="12.75">
      <c r="A767" s="6" t="s">
        <v>271</v>
      </c>
      <c r="B767" s="80" t="s">
        <v>35</v>
      </c>
      <c r="C767" s="12" t="s">
        <v>345</v>
      </c>
      <c r="D767" s="68" t="s">
        <v>333</v>
      </c>
      <c r="E767" s="68" t="s">
        <v>333</v>
      </c>
      <c r="F767" s="73">
        <v>44473.45</v>
      </c>
      <c r="G767" s="73">
        <v>43010.76</v>
      </c>
    </row>
    <row r="768" spans="1:7" ht="22.5">
      <c r="A768" s="6" t="s">
        <v>272</v>
      </c>
      <c r="B768" s="80" t="s">
        <v>35</v>
      </c>
      <c r="C768" s="12" t="s">
        <v>270</v>
      </c>
      <c r="D768" s="68" t="s">
        <v>333</v>
      </c>
      <c r="E768" s="68" t="s">
        <v>333</v>
      </c>
      <c r="F768" s="73">
        <v>12989.24</v>
      </c>
      <c r="G768" s="73">
        <v>12989.24</v>
      </c>
    </row>
    <row r="769" spans="1:7" ht="12.75">
      <c r="A769" s="7" t="s">
        <v>370</v>
      </c>
      <c r="B769" s="80" t="s">
        <v>35</v>
      </c>
      <c r="C769" s="12" t="s">
        <v>369</v>
      </c>
      <c r="D769" s="68" t="s">
        <v>333</v>
      </c>
      <c r="E769" s="68" t="s">
        <v>333</v>
      </c>
      <c r="F769" s="73">
        <v>800</v>
      </c>
      <c r="G769" s="73">
        <v>600</v>
      </c>
    </row>
    <row r="770" spans="1:7" ht="12.75">
      <c r="A770" s="7" t="s">
        <v>284</v>
      </c>
      <c r="B770" s="80" t="s">
        <v>35</v>
      </c>
      <c r="C770" s="12" t="s">
        <v>348</v>
      </c>
      <c r="D770" s="68" t="s">
        <v>333</v>
      </c>
      <c r="E770" s="68" t="s">
        <v>333</v>
      </c>
      <c r="F770" s="73">
        <v>6847.31</v>
      </c>
      <c r="G770" s="73">
        <v>6000</v>
      </c>
    </row>
    <row r="771" spans="1:7" ht="12.75">
      <c r="A771" s="89" t="s">
        <v>646</v>
      </c>
      <c r="B771" s="80" t="s">
        <v>645</v>
      </c>
      <c r="C771" s="12"/>
      <c r="D771" s="68"/>
      <c r="E771" s="68"/>
      <c r="F771" s="73">
        <f>F772</f>
        <v>1363341</v>
      </c>
      <c r="G771" s="73">
        <f>G772</f>
        <v>1363341</v>
      </c>
    </row>
    <row r="772" spans="1:7" ht="12.75">
      <c r="A772" s="47" t="s">
        <v>355</v>
      </c>
      <c r="B772" s="80" t="s">
        <v>645</v>
      </c>
      <c r="C772" s="12" t="s">
        <v>354</v>
      </c>
      <c r="D772" s="68" t="s">
        <v>328</v>
      </c>
      <c r="E772" s="68" t="s">
        <v>343</v>
      </c>
      <c r="F772" s="73">
        <v>1363341</v>
      </c>
      <c r="G772" s="73">
        <v>1363341</v>
      </c>
    </row>
    <row r="773" spans="1:7" ht="12.75">
      <c r="A773" s="53" t="s">
        <v>510</v>
      </c>
      <c r="B773" s="3" t="s">
        <v>463</v>
      </c>
      <c r="C773" s="3"/>
      <c r="D773" s="86"/>
      <c r="E773" s="86"/>
      <c r="F773" s="73">
        <f>F774</f>
        <v>0.06</v>
      </c>
      <c r="G773" s="73">
        <f>G774</f>
        <v>0</v>
      </c>
    </row>
    <row r="774" spans="1:7" ht="12.75">
      <c r="A774" s="7" t="s">
        <v>284</v>
      </c>
      <c r="B774" s="3" t="s">
        <v>463</v>
      </c>
      <c r="C774" s="3" t="s">
        <v>348</v>
      </c>
      <c r="D774" s="3" t="s">
        <v>328</v>
      </c>
      <c r="E774" s="3" t="s">
        <v>343</v>
      </c>
      <c r="F774" s="73">
        <v>0.06</v>
      </c>
      <c r="G774" s="74">
        <v>0</v>
      </c>
    </row>
    <row r="775" spans="1:8" s="52" customFormat="1" ht="12.75">
      <c r="A775" s="2" t="s">
        <v>619</v>
      </c>
      <c r="B775" s="3" t="s">
        <v>615</v>
      </c>
      <c r="C775" s="3"/>
      <c r="D775" s="3"/>
      <c r="E775" s="3"/>
      <c r="F775" s="73">
        <f>F776</f>
        <v>98000</v>
      </c>
      <c r="G775" s="73">
        <f>G776</f>
        <v>97526.66</v>
      </c>
      <c r="H775" s="11"/>
    </row>
    <row r="776" spans="1:7" s="52" customFormat="1" ht="12.75">
      <c r="A776" s="7" t="s">
        <v>198</v>
      </c>
      <c r="B776" s="3" t="s">
        <v>615</v>
      </c>
      <c r="C776" s="3" t="s">
        <v>189</v>
      </c>
      <c r="D776" s="3" t="s">
        <v>333</v>
      </c>
      <c r="E776" s="3" t="s">
        <v>329</v>
      </c>
      <c r="F776" s="73">
        <v>98000</v>
      </c>
      <c r="G776" s="73">
        <v>97526.66</v>
      </c>
    </row>
    <row r="777" spans="1:7" s="52" customFormat="1" ht="26.25" customHeight="1">
      <c r="A777" s="2" t="s">
        <v>620</v>
      </c>
      <c r="B777" s="3" t="s">
        <v>616</v>
      </c>
      <c r="C777" s="3"/>
      <c r="D777" s="3"/>
      <c r="E777" s="3"/>
      <c r="F777" s="73">
        <f>F778</f>
        <v>4330620</v>
      </c>
      <c r="G777" s="73">
        <f>G778</f>
        <v>3400025.91</v>
      </c>
    </row>
    <row r="778" spans="1:7" s="52" customFormat="1" ht="12.75">
      <c r="A778" s="7" t="s">
        <v>198</v>
      </c>
      <c r="B778" s="3" t="s">
        <v>616</v>
      </c>
      <c r="C778" s="3" t="s">
        <v>189</v>
      </c>
      <c r="D778" s="3" t="s">
        <v>333</v>
      </c>
      <c r="E778" s="3" t="s">
        <v>329</v>
      </c>
      <c r="F778" s="73">
        <v>4330620</v>
      </c>
      <c r="G778" s="73">
        <v>3400025.91</v>
      </c>
    </row>
    <row r="779" spans="1:7" s="52" customFormat="1" ht="12.75">
      <c r="A779" s="2" t="s">
        <v>621</v>
      </c>
      <c r="B779" s="3" t="s">
        <v>617</v>
      </c>
      <c r="C779" s="3"/>
      <c r="D779" s="3"/>
      <c r="E779" s="3"/>
      <c r="F779" s="73">
        <f>F780</f>
        <v>421169</v>
      </c>
      <c r="G779" s="73">
        <f>G780</f>
        <v>421168.65</v>
      </c>
    </row>
    <row r="780" spans="1:7" s="52" customFormat="1" ht="12.75">
      <c r="A780" s="7" t="s">
        <v>198</v>
      </c>
      <c r="B780" s="3" t="s">
        <v>617</v>
      </c>
      <c r="C780" s="3" t="s">
        <v>189</v>
      </c>
      <c r="D780" s="3" t="s">
        <v>333</v>
      </c>
      <c r="E780" s="3" t="s">
        <v>329</v>
      </c>
      <c r="F780" s="73">
        <v>421169</v>
      </c>
      <c r="G780" s="73">
        <v>421168.65</v>
      </c>
    </row>
    <row r="781" spans="1:7" s="52" customFormat="1" ht="24" customHeight="1">
      <c r="A781" s="2" t="s">
        <v>622</v>
      </c>
      <c r="B781" s="3" t="s">
        <v>618</v>
      </c>
      <c r="C781" s="3"/>
      <c r="D781" s="3"/>
      <c r="E781" s="3"/>
      <c r="F781" s="73">
        <f>F782</f>
        <v>4575024</v>
      </c>
      <c r="G781" s="73">
        <f>G782</f>
        <v>4400482.91</v>
      </c>
    </row>
    <row r="782" spans="1:7" s="52" customFormat="1" ht="12.75">
      <c r="A782" s="7" t="s">
        <v>198</v>
      </c>
      <c r="B782" s="3" t="s">
        <v>618</v>
      </c>
      <c r="C782" s="3" t="s">
        <v>189</v>
      </c>
      <c r="D782" s="3" t="s">
        <v>333</v>
      </c>
      <c r="E782" s="3" t="s">
        <v>329</v>
      </c>
      <c r="F782" s="73">
        <v>4575024</v>
      </c>
      <c r="G782" s="73">
        <v>4400482.91</v>
      </c>
    </row>
    <row r="783" spans="3:7" s="52" customFormat="1" ht="12.75">
      <c r="C783" s="65"/>
      <c r="G783" s="66"/>
    </row>
    <row r="784" spans="1:7" s="52" customFormat="1" ht="12.75">
      <c r="A784" s="52" t="s">
        <v>499</v>
      </c>
      <c r="C784" s="65"/>
      <c r="G784" s="66"/>
    </row>
    <row r="785" spans="3:7" s="52" customFormat="1" ht="12.75">
      <c r="C785" s="65"/>
      <c r="G785" s="66"/>
    </row>
    <row r="786" spans="3:7" s="52" customFormat="1" ht="12.75">
      <c r="C786" s="65"/>
      <c r="G786" s="66"/>
    </row>
    <row r="787" spans="3:7" s="52" customFormat="1" ht="12.75">
      <c r="C787" s="65"/>
      <c r="G787" s="66"/>
    </row>
    <row r="788" spans="3:7" s="52" customFormat="1" ht="12.75">
      <c r="C788" s="65"/>
      <c r="G788" s="66"/>
    </row>
    <row r="789" spans="3:7" s="52" customFormat="1" ht="12.75">
      <c r="C789" s="65"/>
      <c r="G789" s="66"/>
    </row>
    <row r="790" spans="3:7" s="52" customFormat="1" ht="12.75">
      <c r="C790" s="65"/>
      <c r="G790" s="66"/>
    </row>
    <row r="791" spans="3:7" s="52" customFormat="1" ht="12.75">
      <c r="C791" s="65"/>
      <c r="G791" s="66"/>
    </row>
    <row r="792" spans="3:7" s="52" customFormat="1" ht="12.75">
      <c r="C792" s="65"/>
      <c r="G792" s="66"/>
    </row>
    <row r="793" spans="3:7" s="52" customFormat="1" ht="12.75">
      <c r="C793" s="65"/>
      <c r="G793" s="66"/>
    </row>
    <row r="794" spans="3:7" s="52" customFormat="1" ht="12.75">
      <c r="C794" s="65"/>
      <c r="G794" s="66"/>
    </row>
    <row r="795" spans="3:7" s="52" customFormat="1" ht="12.75">
      <c r="C795" s="65"/>
      <c r="G795" s="66"/>
    </row>
    <row r="796" spans="3:7" s="52" customFormat="1" ht="12.75">
      <c r="C796" s="65"/>
      <c r="G796" s="66"/>
    </row>
    <row r="797" spans="3:7" s="52" customFormat="1" ht="12.75">
      <c r="C797" s="65"/>
      <c r="G797" s="66"/>
    </row>
    <row r="798" spans="3:7" s="52" customFormat="1" ht="12.75">
      <c r="C798" s="65"/>
      <c r="G798" s="66"/>
    </row>
    <row r="799" spans="3:7" s="52" customFormat="1" ht="12.75">
      <c r="C799" s="65"/>
      <c r="G799" s="66"/>
    </row>
    <row r="800" spans="3:7" s="52" customFormat="1" ht="12.75">
      <c r="C800" s="65"/>
      <c r="G800" s="66"/>
    </row>
    <row r="801" spans="3:7" s="52" customFormat="1" ht="12.75">
      <c r="C801" s="65"/>
      <c r="G801" s="66"/>
    </row>
    <row r="802" spans="3:7" s="52" customFormat="1" ht="12.75">
      <c r="C802" s="65"/>
      <c r="G802" s="66"/>
    </row>
    <row r="803" spans="3:7" s="52" customFormat="1" ht="12.75">
      <c r="C803" s="65"/>
      <c r="G803" s="66"/>
    </row>
    <row r="804" spans="3:7" s="52" customFormat="1" ht="12.75">
      <c r="C804" s="65"/>
      <c r="G804" s="66"/>
    </row>
    <row r="805" spans="3:7" s="52" customFormat="1" ht="12.75">
      <c r="C805" s="65"/>
      <c r="G805" s="66"/>
    </row>
    <row r="806" spans="3:7" s="52" customFormat="1" ht="12.75">
      <c r="C806" s="65"/>
      <c r="G806" s="66"/>
    </row>
    <row r="807" spans="3:7" s="52" customFormat="1" ht="12.75">
      <c r="C807" s="65"/>
      <c r="G807" s="66"/>
    </row>
    <row r="808" spans="3:7" s="52" customFormat="1" ht="12.75">
      <c r="C808" s="65"/>
      <c r="G808" s="66"/>
    </row>
    <row r="809" spans="3:7" s="52" customFormat="1" ht="12.75">
      <c r="C809" s="65"/>
      <c r="G809" s="66"/>
    </row>
    <row r="810" spans="3:7" s="52" customFormat="1" ht="12.75">
      <c r="C810" s="65"/>
      <c r="G810" s="66"/>
    </row>
    <row r="811" spans="3:7" s="52" customFormat="1" ht="12.75">
      <c r="C811" s="65"/>
      <c r="G811" s="66"/>
    </row>
    <row r="812" spans="3:7" s="52" customFormat="1" ht="12.75">
      <c r="C812" s="65"/>
      <c r="G812" s="66"/>
    </row>
    <row r="813" spans="3:7" s="52" customFormat="1" ht="12.75">
      <c r="C813" s="65"/>
      <c r="G813" s="66"/>
    </row>
    <row r="814" spans="3:7" s="52" customFormat="1" ht="12.75">
      <c r="C814" s="65"/>
      <c r="G814" s="66"/>
    </row>
    <row r="815" spans="3:7" s="52" customFormat="1" ht="12.75">
      <c r="C815" s="65"/>
      <c r="G815" s="66"/>
    </row>
    <row r="816" spans="3:7" s="52" customFormat="1" ht="12.75">
      <c r="C816" s="65"/>
      <c r="G816" s="66"/>
    </row>
    <row r="817" spans="3:7" s="52" customFormat="1" ht="12.75">
      <c r="C817" s="65"/>
      <c r="G817" s="66"/>
    </row>
    <row r="818" spans="3:7" s="52" customFormat="1" ht="12.75">
      <c r="C818" s="65"/>
      <c r="G818" s="66"/>
    </row>
    <row r="819" spans="3:7" s="52" customFormat="1" ht="12.75">
      <c r="C819" s="65"/>
      <c r="G819" s="66"/>
    </row>
    <row r="820" spans="3:7" s="52" customFormat="1" ht="12.75">
      <c r="C820" s="65"/>
      <c r="G820" s="66"/>
    </row>
    <row r="821" spans="3:7" s="52" customFormat="1" ht="12.75">
      <c r="C821" s="65"/>
      <c r="G821" s="66"/>
    </row>
    <row r="822" spans="3:7" s="52" customFormat="1" ht="12.75">
      <c r="C822" s="65"/>
      <c r="G822" s="66"/>
    </row>
    <row r="823" spans="3:7" s="52" customFormat="1" ht="12.75">
      <c r="C823" s="65"/>
      <c r="G823" s="66"/>
    </row>
    <row r="824" spans="3:7" s="52" customFormat="1" ht="12.75">
      <c r="C824" s="65"/>
      <c r="G824" s="66"/>
    </row>
    <row r="825" spans="3:7" s="52" customFormat="1" ht="12.75">
      <c r="C825" s="65"/>
      <c r="G825" s="66"/>
    </row>
    <row r="826" spans="3:7" s="52" customFormat="1" ht="12.75">
      <c r="C826" s="65"/>
      <c r="G826" s="66"/>
    </row>
    <row r="827" spans="3:7" s="52" customFormat="1" ht="12.75">
      <c r="C827" s="65"/>
      <c r="G827" s="66"/>
    </row>
    <row r="828" spans="3:7" s="52" customFormat="1" ht="12.75">
      <c r="C828" s="65"/>
      <c r="G828" s="66"/>
    </row>
    <row r="829" spans="3:7" s="52" customFormat="1" ht="12.75">
      <c r="C829" s="65"/>
      <c r="G829" s="66"/>
    </row>
    <row r="830" spans="3:7" s="52" customFormat="1" ht="12.75">
      <c r="C830" s="65"/>
      <c r="G830" s="66"/>
    </row>
    <row r="831" spans="3:7" s="52" customFormat="1" ht="12.75">
      <c r="C831" s="65"/>
      <c r="G831" s="66"/>
    </row>
    <row r="832" spans="3:7" s="52" customFormat="1" ht="12.75">
      <c r="C832" s="65"/>
      <c r="G832" s="66"/>
    </row>
    <row r="833" spans="3:7" s="52" customFormat="1" ht="12.75">
      <c r="C833" s="65"/>
      <c r="G833" s="66"/>
    </row>
    <row r="834" spans="3:7" s="52" customFormat="1" ht="12.75">
      <c r="C834" s="65"/>
      <c r="G834" s="66"/>
    </row>
    <row r="835" spans="3:7" s="52" customFormat="1" ht="12.75">
      <c r="C835" s="65"/>
      <c r="G835" s="66"/>
    </row>
    <row r="836" spans="3:7" s="52" customFormat="1" ht="12.75">
      <c r="C836" s="65"/>
      <c r="G836" s="66"/>
    </row>
    <row r="837" spans="3:7" s="52" customFormat="1" ht="12.75">
      <c r="C837" s="65"/>
      <c r="G837" s="66"/>
    </row>
    <row r="838" spans="3:7" s="52" customFormat="1" ht="12.75">
      <c r="C838" s="65"/>
      <c r="G838" s="66"/>
    </row>
    <row r="839" spans="3:7" s="52" customFormat="1" ht="12.75">
      <c r="C839" s="65"/>
      <c r="G839" s="66"/>
    </row>
    <row r="840" spans="3:7" s="52" customFormat="1" ht="12.75">
      <c r="C840" s="65"/>
      <c r="G840" s="66"/>
    </row>
    <row r="841" spans="3:7" s="52" customFormat="1" ht="12.75">
      <c r="C841" s="65"/>
      <c r="G841" s="66"/>
    </row>
    <row r="842" spans="3:7" s="52" customFormat="1" ht="12.75">
      <c r="C842" s="65"/>
      <c r="G842" s="66"/>
    </row>
    <row r="843" spans="3:7" s="52" customFormat="1" ht="12.75">
      <c r="C843" s="65"/>
      <c r="G843" s="66"/>
    </row>
    <row r="844" spans="3:7" s="52" customFormat="1" ht="12.75">
      <c r="C844" s="65"/>
      <c r="G844" s="66"/>
    </row>
    <row r="845" spans="3:7" s="52" customFormat="1" ht="12.75">
      <c r="C845" s="65"/>
      <c r="G845" s="66"/>
    </row>
    <row r="846" spans="3:7" s="52" customFormat="1" ht="12.75">
      <c r="C846" s="65"/>
      <c r="G846" s="66"/>
    </row>
    <row r="847" spans="3:7" s="52" customFormat="1" ht="12.75">
      <c r="C847" s="65"/>
      <c r="G847" s="66"/>
    </row>
    <row r="848" spans="3:7" s="52" customFormat="1" ht="12.75">
      <c r="C848" s="65"/>
      <c r="G848" s="66"/>
    </row>
    <row r="849" spans="3:7" s="52" customFormat="1" ht="12.75">
      <c r="C849" s="65"/>
      <c r="G849" s="66"/>
    </row>
    <row r="850" spans="3:7" s="52" customFormat="1" ht="12.75">
      <c r="C850" s="65"/>
      <c r="G850" s="66"/>
    </row>
    <row r="851" spans="3:7" s="52" customFormat="1" ht="12.75">
      <c r="C851" s="65"/>
      <c r="G851" s="66"/>
    </row>
    <row r="852" spans="3:7" s="52" customFormat="1" ht="12.75">
      <c r="C852" s="65"/>
      <c r="G852" s="66"/>
    </row>
    <row r="853" spans="3:7" s="52" customFormat="1" ht="12.75">
      <c r="C853" s="65"/>
      <c r="G853" s="66"/>
    </row>
    <row r="854" spans="3:7" s="52" customFormat="1" ht="12.75">
      <c r="C854" s="65"/>
      <c r="G854" s="66"/>
    </row>
    <row r="855" spans="3:7" s="52" customFormat="1" ht="12.75">
      <c r="C855" s="65"/>
      <c r="G855" s="66"/>
    </row>
    <row r="856" spans="3:7" s="52" customFormat="1" ht="12.75">
      <c r="C856" s="65"/>
      <c r="G856" s="66"/>
    </row>
    <row r="857" spans="3:7" s="52" customFormat="1" ht="12.75">
      <c r="C857" s="65"/>
      <c r="G857" s="66"/>
    </row>
    <row r="858" spans="3:7" s="52" customFormat="1" ht="12.75">
      <c r="C858" s="65"/>
      <c r="G858" s="66"/>
    </row>
    <row r="859" spans="3:7" s="52" customFormat="1" ht="12.75">
      <c r="C859" s="65"/>
      <c r="G859" s="66"/>
    </row>
    <row r="860" spans="3:7" s="52" customFormat="1" ht="12.75">
      <c r="C860" s="65"/>
      <c r="G860" s="66"/>
    </row>
    <row r="861" spans="3:7" s="52" customFormat="1" ht="12.75">
      <c r="C861" s="65"/>
      <c r="G861" s="66"/>
    </row>
    <row r="862" spans="3:7" s="52" customFormat="1" ht="12.75">
      <c r="C862" s="65"/>
      <c r="G862" s="66"/>
    </row>
    <row r="863" spans="3:7" s="52" customFormat="1" ht="12.75">
      <c r="C863" s="65"/>
      <c r="G863" s="66"/>
    </row>
    <row r="864" spans="3:7" s="52" customFormat="1" ht="12.75">
      <c r="C864" s="65"/>
      <c r="G864" s="66"/>
    </row>
    <row r="865" spans="3:7" s="52" customFormat="1" ht="12.75">
      <c r="C865" s="65"/>
      <c r="G865" s="66"/>
    </row>
    <row r="866" spans="3:7" s="52" customFormat="1" ht="12.75">
      <c r="C866" s="65"/>
      <c r="G866" s="66"/>
    </row>
    <row r="867" spans="3:7" s="52" customFormat="1" ht="12.75">
      <c r="C867" s="65"/>
      <c r="G867" s="66"/>
    </row>
    <row r="868" spans="3:7" s="52" customFormat="1" ht="12.75">
      <c r="C868" s="65"/>
      <c r="G868" s="66"/>
    </row>
    <row r="869" spans="3:7" s="52" customFormat="1" ht="12.75">
      <c r="C869" s="65"/>
      <c r="G869" s="66"/>
    </row>
    <row r="870" spans="3:7" s="52" customFormat="1" ht="12.75">
      <c r="C870" s="65"/>
      <c r="G870" s="66"/>
    </row>
    <row r="871" spans="3:7" s="52" customFormat="1" ht="12.75">
      <c r="C871" s="65"/>
      <c r="G871" s="66"/>
    </row>
    <row r="872" spans="3:7" s="52" customFormat="1" ht="12.75">
      <c r="C872" s="65"/>
      <c r="G872" s="66"/>
    </row>
    <row r="873" spans="3:7" s="52" customFormat="1" ht="12.75">
      <c r="C873" s="65"/>
      <c r="G873" s="66"/>
    </row>
    <row r="874" spans="3:7" s="52" customFormat="1" ht="12.75">
      <c r="C874" s="65"/>
      <c r="G874" s="66"/>
    </row>
    <row r="875" spans="3:7" s="52" customFormat="1" ht="12.75">
      <c r="C875" s="65"/>
      <c r="G875" s="66"/>
    </row>
    <row r="876" spans="3:7" s="52" customFormat="1" ht="12.75">
      <c r="C876" s="65"/>
      <c r="G876" s="66"/>
    </row>
    <row r="877" spans="3:7" s="52" customFormat="1" ht="12.75">
      <c r="C877" s="65"/>
      <c r="G877" s="66"/>
    </row>
    <row r="878" spans="3:7" s="52" customFormat="1" ht="12.75">
      <c r="C878" s="65"/>
      <c r="G878" s="66"/>
    </row>
    <row r="879" spans="3:7" s="52" customFormat="1" ht="12.75">
      <c r="C879" s="65"/>
      <c r="G879" s="66"/>
    </row>
    <row r="880" spans="3:7" s="52" customFormat="1" ht="12.75">
      <c r="C880" s="65"/>
      <c r="G880" s="66"/>
    </row>
    <row r="881" spans="3:7" s="52" customFormat="1" ht="12.75">
      <c r="C881" s="65"/>
      <c r="G881" s="66"/>
    </row>
    <row r="882" spans="3:7" s="52" customFormat="1" ht="12.75">
      <c r="C882" s="65"/>
      <c r="G882" s="66"/>
    </row>
    <row r="883" spans="3:7" s="52" customFormat="1" ht="12.75">
      <c r="C883" s="65"/>
      <c r="G883" s="66"/>
    </row>
    <row r="884" spans="3:7" s="52" customFormat="1" ht="12.75">
      <c r="C884" s="65"/>
      <c r="G884" s="66"/>
    </row>
    <row r="885" spans="3:7" s="52" customFormat="1" ht="12.75">
      <c r="C885" s="65"/>
      <c r="G885" s="66"/>
    </row>
    <row r="886" spans="3:7" s="52" customFormat="1" ht="12.75">
      <c r="C886" s="65"/>
      <c r="G886" s="66"/>
    </row>
    <row r="887" spans="3:7" s="52" customFormat="1" ht="12.75">
      <c r="C887" s="65"/>
      <c r="G887" s="66"/>
    </row>
    <row r="888" spans="3:7" s="52" customFormat="1" ht="12.75">
      <c r="C888" s="65"/>
      <c r="G888" s="66"/>
    </row>
    <row r="889" spans="3:7" s="52" customFormat="1" ht="12.75">
      <c r="C889" s="65"/>
      <c r="G889" s="66"/>
    </row>
    <row r="890" spans="3:7" s="52" customFormat="1" ht="12.75">
      <c r="C890" s="65"/>
      <c r="G890" s="66"/>
    </row>
    <row r="891" spans="3:7" s="52" customFormat="1" ht="12.75">
      <c r="C891" s="65"/>
      <c r="G891" s="66"/>
    </row>
    <row r="892" spans="3:7" s="52" customFormat="1" ht="12.75">
      <c r="C892" s="65"/>
      <c r="G892" s="66"/>
    </row>
    <row r="893" spans="3:7" s="52" customFormat="1" ht="12.75">
      <c r="C893" s="65"/>
      <c r="G893" s="66"/>
    </row>
    <row r="894" spans="3:7" s="52" customFormat="1" ht="12.75">
      <c r="C894" s="65"/>
      <c r="G894" s="66"/>
    </row>
    <row r="895" spans="3:7" s="52" customFormat="1" ht="12.75">
      <c r="C895" s="65"/>
      <c r="G895" s="66"/>
    </row>
    <row r="896" spans="3:7" s="52" customFormat="1" ht="12.75">
      <c r="C896" s="65"/>
      <c r="G896" s="66"/>
    </row>
    <row r="897" spans="3:7" s="52" customFormat="1" ht="12.75">
      <c r="C897" s="65"/>
      <c r="G897" s="66"/>
    </row>
    <row r="898" spans="3:7" s="52" customFormat="1" ht="12.75">
      <c r="C898" s="65"/>
      <c r="G898" s="66"/>
    </row>
    <row r="899" spans="3:7" s="52" customFormat="1" ht="12.75">
      <c r="C899" s="65"/>
      <c r="G899" s="66"/>
    </row>
    <row r="900" spans="3:7" s="52" customFormat="1" ht="12.75">
      <c r="C900" s="65"/>
      <c r="G900" s="66"/>
    </row>
    <row r="901" spans="3:7" s="52" customFormat="1" ht="12.75">
      <c r="C901" s="65"/>
      <c r="G901" s="66"/>
    </row>
    <row r="902" spans="3:7" s="52" customFormat="1" ht="12.75">
      <c r="C902" s="65"/>
      <c r="G902" s="66"/>
    </row>
    <row r="903" spans="3:7" s="52" customFormat="1" ht="12.75">
      <c r="C903" s="65"/>
      <c r="G903" s="66"/>
    </row>
    <row r="904" spans="3:7" s="52" customFormat="1" ht="12.75">
      <c r="C904" s="65"/>
      <c r="G904" s="66"/>
    </row>
    <row r="905" spans="3:7" s="52" customFormat="1" ht="12.75">
      <c r="C905" s="65"/>
      <c r="G905" s="66"/>
    </row>
    <row r="906" spans="3:7" s="52" customFormat="1" ht="12.75">
      <c r="C906" s="65"/>
      <c r="G906" s="66"/>
    </row>
    <row r="907" spans="3:7" s="52" customFormat="1" ht="12.75">
      <c r="C907" s="65"/>
      <c r="G907" s="66"/>
    </row>
    <row r="908" spans="3:7" s="52" customFormat="1" ht="12.75">
      <c r="C908" s="65"/>
      <c r="G908" s="66"/>
    </row>
    <row r="909" spans="3:7" s="52" customFormat="1" ht="12.75">
      <c r="C909" s="65"/>
      <c r="G909" s="66"/>
    </row>
    <row r="910" spans="3:7" s="52" customFormat="1" ht="12.75">
      <c r="C910" s="65"/>
      <c r="G910" s="66"/>
    </row>
    <row r="911" spans="3:7" s="52" customFormat="1" ht="12.75">
      <c r="C911" s="65"/>
      <c r="G911" s="66"/>
    </row>
    <row r="912" spans="3:7" s="52" customFormat="1" ht="12.75">
      <c r="C912" s="65"/>
      <c r="G912" s="66"/>
    </row>
    <row r="913" spans="3:7" s="52" customFormat="1" ht="12.75">
      <c r="C913" s="65"/>
      <c r="G913" s="66"/>
    </row>
    <row r="914" spans="3:7" s="52" customFormat="1" ht="12.75">
      <c r="C914" s="65"/>
      <c r="G914" s="66"/>
    </row>
    <row r="915" spans="3:7" s="52" customFormat="1" ht="12.75">
      <c r="C915" s="65"/>
      <c r="G915" s="66"/>
    </row>
    <row r="916" spans="3:7" s="52" customFormat="1" ht="12.75">
      <c r="C916" s="65"/>
      <c r="G916" s="66"/>
    </row>
    <row r="917" spans="3:7" s="52" customFormat="1" ht="12.75">
      <c r="C917" s="65"/>
      <c r="G917" s="66"/>
    </row>
    <row r="918" spans="3:7" s="52" customFormat="1" ht="12.75">
      <c r="C918" s="65"/>
      <c r="G918" s="66"/>
    </row>
    <row r="919" spans="3:7" s="52" customFormat="1" ht="12.75">
      <c r="C919" s="65"/>
      <c r="G919" s="66"/>
    </row>
    <row r="920" spans="3:7" s="52" customFormat="1" ht="12.75">
      <c r="C920" s="65"/>
      <c r="G920" s="66"/>
    </row>
    <row r="921" spans="3:7" s="52" customFormat="1" ht="12.75">
      <c r="C921" s="65"/>
      <c r="G921" s="66"/>
    </row>
    <row r="922" spans="3:7" s="52" customFormat="1" ht="12.75">
      <c r="C922" s="65"/>
      <c r="G922" s="66"/>
    </row>
    <row r="923" spans="3:7" s="52" customFormat="1" ht="12.75">
      <c r="C923" s="65"/>
      <c r="G923" s="66"/>
    </row>
    <row r="924" spans="3:7" s="52" customFormat="1" ht="12.75">
      <c r="C924" s="65"/>
      <c r="G924" s="66"/>
    </row>
    <row r="925" spans="3:7" s="52" customFormat="1" ht="12.75">
      <c r="C925" s="65"/>
      <c r="G925" s="66"/>
    </row>
    <row r="926" spans="3:7" s="52" customFormat="1" ht="12.75">
      <c r="C926" s="65"/>
      <c r="G926" s="66"/>
    </row>
    <row r="927" spans="3:7" s="52" customFormat="1" ht="12.75">
      <c r="C927" s="65"/>
      <c r="G927" s="66"/>
    </row>
    <row r="928" spans="3:7" s="52" customFormat="1" ht="12.75">
      <c r="C928" s="65"/>
      <c r="G928" s="66"/>
    </row>
    <row r="929" spans="3:7" s="52" customFormat="1" ht="12.75">
      <c r="C929" s="65"/>
      <c r="G929" s="66"/>
    </row>
    <row r="930" spans="3:7" s="52" customFormat="1" ht="12.75">
      <c r="C930" s="65"/>
      <c r="G930" s="66"/>
    </row>
    <row r="931" spans="3:7" s="52" customFormat="1" ht="12.75">
      <c r="C931" s="65"/>
      <c r="G931" s="66"/>
    </row>
    <row r="932" spans="3:7" s="52" customFormat="1" ht="12.75">
      <c r="C932" s="65"/>
      <c r="G932" s="66"/>
    </row>
    <row r="933" spans="3:7" s="52" customFormat="1" ht="12.75">
      <c r="C933" s="65"/>
      <c r="G933" s="66"/>
    </row>
    <row r="934" spans="3:7" s="52" customFormat="1" ht="12.75">
      <c r="C934" s="65"/>
      <c r="G934" s="66"/>
    </row>
    <row r="935" spans="3:7" s="52" customFormat="1" ht="12.75">
      <c r="C935" s="65"/>
      <c r="G935" s="66"/>
    </row>
    <row r="936" spans="3:7" s="52" customFormat="1" ht="12.75">
      <c r="C936" s="65"/>
      <c r="G936" s="66"/>
    </row>
    <row r="937" spans="3:7" s="52" customFormat="1" ht="12.75">
      <c r="C937" s="65"/>
      <c r="G937" s="66"/>
    </row>
    <row r="938" spans="3:7" s="52" customFormat="1" ht="12.75">
      <c r="C938" s="65"/>
      <c r="G938" s="66"/>
    </row>
    <row r="939" spans="3:7" s="52" customFormat="1" ht="12.75">
      <c r="C939" s="65"/>
      <c r="G939" s="66"/>
    </row>
    <row r="940" spans="3:7" s="52" customFormat="1" ht="12.75">
      <c r="C940" s="65"/>
      <c r="G940" s="66"/>
    </row>
    <row r="941" spans="3:7" s="52" customFormat="1" ht="12.75">
      <c r="C941" s="65"/>
      <c r="G941" s="66"/>
    </row>
    <row r="942" spans="3:7" s="52" customFormat="1" ht="12.75">
      <c r="C942" s="65"/>
      <c r="G942" s="66"/>
    </row>
    <row r="943" spans="3:7" s="52" customFormat="1" ht="12.75">
      <c r="C943" s="65"/>
      <c r="G943" s="66"/>
    </row>
    <row r="944" spans="3:7" s="52" customFormat="1" ht="12.75">
      <c r="C944" s="65"/>
      <c r="G944" s="66"/>
    </row>
    <row r="945" spans="3:7" s="52" customFormat="1" ht="12.75">
      <c r="C945" s="65"/>
      <c r="G945" s="66"/>
    </row>
    <row r="946" spans="3:7" s="52" customFormat="1" ht="12.75">
      <c r="C946" s="65"/>
      <c r="G946" s="66"/>
    </row>
    <row r="947" spans="3:7" s="52" customFormat="1" ht="12.75">
      <c r="C947" s="65"/>
      <c r="G947" s="66"/>
    </row>
    <row r="948" spans="3:7" s="52" customFormat="1" ht="12.75">
      <c r="C948" s="65"/>
      <c r="G948" s="66"/>
    </row>
    <row r="949" spans="3:7" s="52" customFormat="1" ht="12.75">
      <c r="C949" s="65"/>
      <c r="G949" s="66"/>
    </row>
    <row r="950" spans="3:7" s="52" customFormat="1" ht="12.75">
      <c r="C950" s="65"/>
      <c r="G950" s="66"/>
    </row>
    <row r="951" spans="3:7" s="52" customFormat="1" ht="12.75">
      <c r="C951" s="65"/>
      <c r="G951" s="66"/>
    </row>
    <row r="952" spans="3:7" s="52" customFormat="1" ht="12.75">
      <c r="C952" s="65"/>
      <c r="G952" s="66"/>
    </row>
    <row r="953" spans="3:7" s="52" customFormat="1" ht="12.75">
      <c r="C953" s="65"/>
      <c r="G953" s="66"/>
    </row>
    <row r="954" spans="3:7" s="52" customFormat="1" ht="12.75">
      <c r="C954" s="65"/>
      <c r="G954" s="66"/>
    </row>
    <row r="955" spans="3:7" s="52" customFormat="1" ht="12.75">
      <c r="C955" s="65"/>
      <c r="G955" s="66"/>
    </row>
    <row r="956" spans="3:7" s="52" customFormat="1" ht="12.75">
      <c r="C956" s="65"/>
      <c r="G956" s="66"/>
    </row>
    <row r="957" spans="3:7" s="52" customFormat="1" ht="12.75">
      <c r="C957" s="65"/>
      <c r="G957" s="66"/>
    </row>
    <row r="958" spans="3:7" s="52" customFormat="1" ht="12.75">
      <c r="C958" s="65"/>
      <c r="G958" s="66"/>
    </row>
    <row r="959" spans="3:7" s="52" customFormat="1" ht="12.75">
      <c r="C959" s="65"/>
      <c r="G959" s="66"/>
    </row>
    <row r="960" spans="3:7" s="52" customFormat="1" ht="12.75">
      <c r="C960" s="65"/>
      <c r="G960" s="66"/>
    </row>
    <row r="961" spans="3:7" s="52" customFormat="1" ht="12.75">
      <c r="C961" s="65"/>
      <c r="G961" s="66"/>
    </row>
    <row r="962" spans="3:7" s="52" customFormat="1" ht="12.75">
      <c r="C962" s="65"/>
      <c r="G962" s="66"/>
    </row>
    <row r="963" spans="3:7" s="52" customFormat="1" ht="12.75">
      <c r="C963" s="65"/>
      <c r="G963" s="66"/>
    </row>
    <row r="964" spans="3:7" s="52" customFormat="1" ht="12.75">
      <c r="C964" s="65"/>
      <c r="G964" s="66"/>
    </row>
    <row r="965" spans="3:7" s="52" customFormat="1" ht="12.75">
      <c r="C965" s="65"/>
      <c r="G965" s="66"/>
    </row>
    <row r="966" spans="3:7" s="52" customFormat="1" ht="12.75">
      <c r="C966" s="65"/>
      <c r="G966" s="66"/>
    </row>
    <row r="967" spans="3:7" s="52" customFormat="1" ht="12.75">
      <c r="C967" s="65"/>
      <c r="G967" s="66"/>
    </row>
    <row r="968" spans="3:7" s="52" customFormat="1" ht="12.75">
      <c r="C968" s="65"/>
      <c r="G968" s="66"/>
    </row>
    <row r="969" spans="3:7" s="52" customFormat="1" ht="12.75">
      <c r="C969" s="65"/>
      <c r="G969" s="66"/>
    </row>
    <row r="970" spans="3:7" s="52" customFormat="1" ht="12.75">
      <c r="C970" s="65"/>
      <c r="G970" s="66"/>
    </row>
    <row r="971" spans="3:7" s="52" customFormat="1" ht="12.75">
      <c r="C971" s="65"/>
      <c r="G971" s="66"/>
    </row>
    <row r="972" spans="3:7" s="52" customFormat="1" ht="12.75">
      <c r="C972" s="65"/>
      <c r="G972" s="66"/>
    </row>
    <row r="973" spans="3:7" s="52" customFormat="1" ht="12.75">
      <c r="C973" s="65"/>
      <c r="G973" s="66"/>
    </row>
    <row r="974" spans="3:7" s="52" customFormat="1" ht="12.75">
      <c r="C974" s="65"/>
      <c r="G974" s="66"/>
    </row>
    <row r="975" spans="3:7" s="52" customFormat="1" ht="12.75">
      <c r="C975" s="65"/>
      <c r="G975" s="66"/>
    </row>
    <row r="976" spans="3:7" s="52" customFormat="1" ht="12.75">
      <c r="C976" s="65"/>
      <c r="G976" s="66"/>
    </row>
    <row r="977" spans="3:7" s="52" customFormat="1" ht="12.75">
      <c r="C977" s="65"/>
      <c r="G977" s="66"/>
    </row>
    <row r="978" spans="3:7" s="52" customFormat="1" ht="12.75">
      <c r="C978" s="65"/>
      <c r="G978" s="66"/>
    </row>
    <row r="979" spans="3:7" s="52" customFormat="1" ht="12.75">
      <c r="C979" s="65"/>
      <c r="G979" s="66"/>
    </row>
    <row r="980" spans="3:7" s="52" customFormat="1" ht="12.75">
      <c r="C980" s="65"/>
      <c r="G980" s="66"/>
    </row>
    <row r="981" spans="3:7" s="52" customFormat="1" ht="12.75">
      <c r="C981" s="65"/>
      <c r="G981" s="66"/>
    </row>
    <row r="982" spans="3:7" s="52" customFormat="1" ht="12.75">
      <c r="C982" s="65"/>
      <c r="G982" s="66"/>
    </row>
    <row r="983" spans="3:7" s="52" customFormat="1" ht="12.75">
      <c r="C983" s="65"/>
      <c r="G983" s="66"/>
    </row>
    <row r="984" spans="3:7" s="52" customFormat="1" ht="12.75">
      <c r="C984" s="65"/>
      <c r="G984" s="66"/>
    </row>
    <row r="985" spans="3:7" s="52" customFormat="1" ht="12.75">
      <c r="C985" s="65"/>
      <c r="G985" s="66"/>
    </row>
    <row r="986" spans="3:7" s="52" customFormat="1" ht="12.75">
      <c r="C986" s="65"/>
      <c r="G986" s="66"/>
    </row>
    <row r="987" spans="3:7" s="52" customFormat="1" ht="12.75">
      <c r="C987" s="65"/>
      <c r="G987" s="66"/>
    </row>
    <row r="988" spans="3:7" s="52" customFormat="1" ht="12.75">
      <c r="C988" s="65"/>
      <c r="G988" s="66"/>
    </row>
    <row r="989" spans="3:7" s="52" customFormat="1" ht="12.75">
      <c r="C989" s="65"/>
      <c r="G989" s="66"/>
    </row>
    <row r="990" spans="3:7" s="52" customFormat="1" ht="12.75">
      <c r="C990" s="65"/>
      <c r="G990" s="66"/>
    </row>
    <row r="991" spans="3:7" s="52" customFormat="1" ht="12.75">
      <c r="C991" s="65"/>
      <c r="G991" s="66"/>
    </row>
    <row r="992" spans="3:7" s="52" customFormat="1" ht="12.75">
      <c r="C992" s="65"/>
      <c r="G992" s="66"/>
    </row>
    <row r="993" spans="3:7" s="52" customFormat="1" ht="12.75">
      <c r="C993" s="65"/>
      <c r="G993" s="66"/>
    </row>
    <row r="994" spans="3:7" s="52" customFormat="1" ht="12.75">
      <c r="C994" s="65"/>
      <c r="G994" s="66"/>
    </row>
    <row r="995" spans="3:7" s="52" customFormat="1" ht="12.75">
      <c r="C995" s="65"/>
      <c r="G995" s="66"/>
    </row>
    <row r="996" spans="3:7" s="52" customFormat="1" ht="12.75">
      <c r="C996" s="65"/>
      <c r="G996" s="66"/>
    </row>
    <row r="997" spans="3:7" s="52" customFormat="1" ht="12.75">
      <c r="C997" s="65"/>
      <c r="G997" s="66"/>
    </row>
    <row r="998" spans="3:7" s="52" customFormat="1" ht="12.75">
      <c r="C998" s="65"/>
      <c r="G998" s="66"/>
    </row>
    <row r="999" spans="3:7" s="52" customFormat="1" ht="12.75">
      <c r="C999" s="65"/>
      <c r="G999" s="66"/>
    </row>
    <row r="1000" spans="3:7" s="52" customFormat="1" ht="12.75">
      <c r="C1000" s="65"/>
      <c r="G1000" s="66"/>
    </row>
    <row r="1001" spans="3:7" s="52" customFormat="1" ht="12.75">
      <c r="C1001" s="65"/>
      <c r="G1001" s="66"/>
    </row>
    <row r="1002" spans="3:7" s="52" customFormat="1" ht="12.75">
      <c r="C1002" s="65"/>
      <c r="G1002" s="66"/>
    </row>
    <row r="1003" spans="3:7" s="52" customFormat="1" ht="12.75">
      <c r="C1003" s="65"/>
      <c r="G1003" s="66"/>
    </row>
    <row r="1004" spans="3:7" s="52" customFormat="1" ht="12.75">
      <c r="C1004" s="65"/>
      <c r="G1004" s="66"/>
    </row>
    <row r="1005" spans="3:7" s="52" customFormat="1" ht="12.75">
      <c r="C1005" s="65"/>
      <c r="G1005" s="66"/>
    </row>
    <row r="1006" spans="3:7" s="52" customFormat="1" ht="12.75">
      <c r="C1006" s="65"/>
      <c r="G1006" s="66"/>
    </row>
    <row r="1007" spans="3:7" s="52" customFormat="1" ht="12.75">
      <c r="C1007" s="65"/>
      <c r="G1007" s="66"/>
    </row>
    <row r="1008" spans="3:7" s="52" customFormat="1" ht="12.75">
      <c r="C1008" s="65"/>
      <c r="G1008" s="66"/>
    </row>
    <row r="1009" spans="3:7" s="52" customFormat="1" ht="12.75">
      <c r="C1009" s="65"/>
      <c r="G1009" s="66"/>
    </row>
    <row r="1010" spans="3:7" s="52" customFormat="1" ht="12.75">
      <c r="C1010" s="65"/>
      <c r="G1010" s="66"/>
    </row>
    <row r="1011" spans="3:7" s="52" customFormat="1" ht="12.75">
      <c r="C1011" s="65"/>
      <c r="G1011" s="66"/>
    </row>
    <row r="1012" spans="3:7" s="52" customFormat="1" ht="12.75">
      <c r="C1012" s="65"/>
      <c r="G1012" s="66"/>
    </row>
    <row r="1013" spans="3:7" s="52" customFormat="1" ht="12.75">
      <c r="C1013" s="65"/>
      <c r="G1013" s="66"/>
    </row>
    <row r="1014" spans="3:7" s="52" customFormat="1" ht="12.75">
      <c r="C1014" s="65"/>
      <c r="G1014" s="66"/>
    </row>
    <row r="1015" spans="3:7" s="52" customFormat="1" ht="12.75">
      <c r="C1015" s="65"/>
      <c r="G1015" s="66"/>
    </row>
    <row r="1016" spans="3:7" s="52" customFormat="1" ht="12.75">
      <c r="C1016" s="65"/>
      <c r="G1016" s="66"/>
    </row>
    <row r="1017" spans="3:7" s="52" customFormat="1" ht="12.75">
      <c r="C1017" s="65"/>
      <c r="G1017" s="66"/>
    </row>
    <row r="1018" spans="3:7" s="52" customFormat="1" ht="12.75">
      <c r="C1018" s="65"/>
      <c r="G1018" s="66"/>
    </row>
    <row r="1019" spans="3:7" s="52" customFormat="1" ht="12.75">
      <c r="C1019" s="65"/>
      <c r="G1019" s="66"/>
    </row>
    <row r="1020" spans="3:7" s="52" customFormat="1" ht="12.75">
      <c r="C1020" s="65"/>
      <c r="G1020" s="66"/>
    </row>
    <row r="1021" spans="3:7" s="52" customFormat="1" ht="12.75">
      <c r="C1021" s="65"/>
      <c r="G1021" s="66"/>
    </row>
    <row r="1022" spans="3:7" s="52" customFormat="1" ht="12.75">
      <c r="C1022" s="65"/>
      <c r="G1022" s="66"/>
    </row>
    <row r="1023" spans="3:7" s="52" customFormat="1" ht="12.75">
      <c r="C1023" s="65"/>
      <c r="G1023" s="66"/>
    </row>
    <row r="1024" spans="3:7" s="52" customFormat="1" ht="12.75">
      <c r="C1024" s="65"/>
      <c r="G1024" s="66"/>
    </row>
    <row r="1025" spans="3:7" s="52" customFormat="1" ht="12.75">
      <c r="C1025" s="65"/>
      <c r="G1025" s="66"/>
    </row>
    <row r="1026" spans="3:7" s="52" customFormat="1" ht="12.75">
      <c r="C1026" s="65"/>
      <c r="G1026" s="66"/>
    </row>
    <row r="1027" spans="3:7" s="52" customFormat="1" ht="12.75">
      <c r="C1027" s="65"/>
      <c r="G1027" s="66"/>
    </row>
    <row r="1028" spans="3:7" s="52" customFormat="1" ht="12.75">
      <c r="C1028" s="65"/>
      <c r="G1028" s="66"/>
    </row>
    <row r="1029" spans="3:7" s="52" customFormat="1" ht="12.75">
      <c r="C1029" s="65"/>
      <c r="G1029" s="66"/>
    </row>
    <row r="1030" spans="3:7" s="52" customFormat="1" ht="12.75">
      <c r="C1030" s="65"/>
      <c r="G1030" s="66"/>
    </row>
    <row r="1031" spans="3:7" s="52" customFormat="1" ht="12.75">
      <c r="C1031" s="65"/>
      <c r="G1031" s="66"/>
    </row>
    <row r="1032" spans="3:7" s="52" customFormat="1" ht="12.75">
      <c r="C1032" s="65"/>
      <c r="G1032" s="66"/>
    </row>
    <row r="1033" spans="3:7" s="52" customFormat="1" ht="12.75">
      <c r="C1033" s="65"/>
      <c r="G1033" s="66"/>
    </row>
    <row r="1034" spans="3:7" s="52" customFormat="1" ht="12.75">
      <c r="C1034" s="65"/>
      <c r="G1034" s="66"/>
    </row>
    <row r="1035" spans="3:7" s="52" customFormat="1" ht="12.75">
      <c r="C1035" s="65"/>
      <c r="G1035" s="66"/>
    </row>
    <row r="1036" spans="3:7" s="52" customFormat="1" ht="12.75">
      <c r="C1036" s="65"/>
      <c r="G1036" s="66"/>
    </row>
    <row r="1037" spans="3:7" s="52" customFormat="1" ht="12.75">
      <c r="C1037" s="65"/>
      <c r="G1037" s="66"/>
    </row>
    <row r="1038" spans="3:7" s="52" customFormat="1" ht="12.75">
      <c r="C1038" s="65"/>
      <c r="G1038" s="66"/>
    </row>
    <row r="1039" spans="3:7" s="52" customFormat="1" ht="12.75">
      <c r="C1039" s="65"/>
      <c r="G1039" s="66"/>
    </row>
    <row r="1040" spans="3:7" s="52" customFormat="1" ht="12.75">
      <c r="C1040" s="65"/>
      <c r="G1040" s="66"/>
    </row>
    <row r="1041" spans="3:7" s="52" customFormat="1" ht="12.75">
      <c r="C1041" s="65"/>
      <c r="G1041" s="66"/>
    </row>
    <row r="1042" spans="3:7" s="52" customFormat="1" ht="12.75">
      <c r="C1042" s="65"/>
      <c r="G1042" s="66"/>
    </row>
    <row r="1043" spans="3:7" s="52" customFormat="1" ht="12.75">
      <c r="C1043" s="65"/>
      <c r="G1043" s="66"/>
    </row>
    <row r="1044" spans="3:7" s="52" customFormat="1" ht="12.75">
      <c r="C1044" s="65"/>
      <c r="G1044" s="66"/>
    </row>
    <row r="1045" spans="3:7" s="52" customFormat="1" ht="12.75">
      <c r="C1045" s="65"/>
      <c r="G1045" s="66"/>
    </row>
    <row r="1046" spans="3:7" s="52" customFormat="1" ht="12.75">
      <c r="C1046" s="65"/>
      <c r="G1046" s="66"/>
    </row>
    <row r="1047" spans="3:7" s="52" customFormat="1" ht="12.75">
      <c r="C1047" s="65"/>
      <c r="G1047" s="66"/>
    </row>
    <row r="1048" spans="3:7" s="52" customFormat="1" ht="12.75">
      <c r="C1048" s="65"/>
      <c r="G1048" s="66"/>
    </row>
    <row r="1049" spans="3:7" s="52" customFormat="1" ht="12.75">
      <c r="C1049" s="65"/>
      <c r="G1049" s="66"/>
    </row>
    <row r="1050" spans="3:7" s="52" customFormat="1" ht="12.75">
      <c r="C1050" s="65"/>
      <c r="G1050" s="66"/>
    </row>
    <row r="1051" spans="3:7" s="52" customFormat="1" ht="12.75">
      <c r="C1051" s="65"/>
      <c r="G1051" s="66"/>
    </row>
    <row r="1052" spans="3:7" s="52" customFormat="1" ht="12.75">
      <c r="C1052" s="65"/>
      <c r="G1052" s="66"/>
    </row>
    <row r="1053" spans="3:7" s="52" customFormat="1" ht="12.75">
      <c r="C1053" s="65"/>
      <c r="G1053" s="66"/>
    </row>
    <row r="1054" spans="3:7" s="52" customFormat="1" ht="12.75">
      <c r="C1054" s="65"/>
      <c r="G1054" s="66"/>
    </row>
    <row r="1055" spans="3:7" s="52" customFormat="1" ht="12.75">
      <c r="C1055" s="65"/>
      <c r="G1055" s="66"/>
    </row>
    <row r="1056" spans="3:7" s="52" customFormat="1" ht="12.75">
      <c r="C1056" s="65"/>
      <c r="G1056" s="66"/>
    </row>
    <row r="1057" spans="3:7" s="52" customFormat="1" ht="12.75">
      <c r="C1057" s="65"/>
      <c r="G1057" s="66"/>
    </row>
    <row r="1058" spans="3:7" s="52" customFormat="1" ht="12.75">
      <c r="C1058" s="65"/>
      <c r="G1058" s="66"/>
    </row>
    <row r="1059" spans="3:7" s="52" customFormat="1" ht="12.75">
      <c r="C1059" s="65"/>
      <c r="G1059" s="66"/>
    </row>
    <row r="1060" spans="3:7" s="52" customFormat="1" ht="12.75">
      <c r="C1060" s="65"/>
      <c r="G1060" s="66"/>
    </row>
    <row r="1061" spans="3:7" s="52" customFormat="1" ht="12.75">
      <c r="C1061" s="65"/>
      <c r="G1061" s="66"/>
    </row>
    <row r="1062" spans="3:7" s="52" customFormat="1" ht="12.75">
      <c r="C1062" s="65"/>
      <c r="G1062" s="66"/>
    </row>
    <row r="1063" spans="3:7" s="52" customFormat="1" ht="12.75">
      <c r="C1063" s="65"/>
      <c r="G1063" s="66"/>
    </row>
    <row r="1064" spans="3:7" s="52" customFormat="1" ht="12.75">
      <c r="C1064" s="65"/>
      <c r="G1064" s="66"/>
    </row>
    <row r="1065" spans="3:7" s="52" customFormat="1" ht="12.75">
      <c r="C1065" s="65"/>
      <c r="G1065" s="66"/>
    </row>
    <row r="1066" spans="3:7" s="52" customFormat="1" ht="12.75">
      <c r="C1066" s="65"/>
      <c r="G1066" s="66"/>
    </row>
    <row r="1067" spans="3:7" s="52" customFormat="1" ht="12.75">
      <c r="C1067" s="65"/>
      <c r="G1067" s="66"/>
    </row>
    <row r="1068" spans="3:7" s="52" customFormat="1" ht="12.75">
      <c r="C1068" s="65"/>
      <c r="G1068" s="66"/>
    </row>
    <row r="1069" spans="3:7" s="52" customFormat="1" ht="12.75">
      <c r="C1069" s="65"/>
      <c r="G1069" s="66"/>
    </row>
    <row r="1070" spans="3:7" s="52" customFormat="1" ht="12.75">
      <c r="C1070" s="65"/>
      <c r="G1070" s="66"/>
    </row>
    <row r="1071" spans="3:7" s="52" customFormat="1" ht="12.75">
      <c r="C1071" s="65"/>
      <c r="G1071" s="66"/>
    </row>
    <row r="1072" spans="3:7" s="52" customFormat="1" ht="12.75">
      <c r="C1072" s="65"/>
      <c r="G1072" s="66"/>
    </row>
    <row r="1073" spans="3:7" s="52" customFormat="1" ht="12.75">
      <c r="C1073" s="65"/>
      <c r="G1073" s="66"/>
    </row>
    <row r="1074" spans="3:7" s="52" customFormat="1" ht="12.75">
      <c r="C1074" s="65"/>
      <c r="G1074" s="66"/>
    </row>
    <row r="1075" spans="3:7" s="52" customFormat="1" ht="12.75">
      <c r="C1075" s="65"/>
      <c r="G1075" s="66"/>
    </row>
    <row r="1076" spans="3:7" s="52" customFormat="1" ht="12.75">
      <c r="C1076" s="65"/>
      <c r="G1076" s="66"/>
    </row>
    <row r="1077" spans="3:7" s="52" customFormat="1" ht="12.75">
      <c r="C1077" s="65"/>
      <c r="G1077" s="66"/>
    </row>
    <row r="1078" spans="3:7" s="52" customFormat="1" ht="12.75">
      <c r="C1078" s="65"/>
      <c r="G1078" s="66"/>
    </row>
    <row r="1079" spans="3:7" s="52" customFormat="1" ht="12.75">
      <c r="C1079" s="65"/>
      <c r="G1079" s="66"/>
    </row>
    <row r="1080" spans="3:7" s="52" customFormat="1" ht="12.75">
      <c r="C1080" s="65"/>
      <c r="G1080" s="66"/>
    </row>
    <row r="1081" spans="3:7" s="52" customFormat="1" ht="12.75">
      <c r="C1081" s="65"/>
      <c r="G1081" s="66"/>
    </row>
    <row r="1082" spans="3:7" s="52" customFormat="1" ht="12.75">
      <c r="C1082" s="65"/>
      <c r="G1082" s="66"/>
    </row>
    <row r="1083" spans="3:7" s="52" customFormat="1" ht="12.75">
      <c r="C1083" s="65"/>
      <c r="G1083" s="66"/>
    </row>
    <row r="1084" spans="3:7" s="52" customFormat="1" ht="12.75">
      <c r="C1084" s="65"/>
      <c r="G1084" s="66"/>
    </row>
    <row r="1085" spans="3:7" s="52" customFormat="1" ht="12.75">
      <c r="C1085" s="65"/>
      <c r="G1085" s="66"/>
    </row>
    <row r="1086" spans="3:7" s="52" customFormat="1" ht="12.75">
      <c r="C1086" s="65"/>
      <c r="G1086" s="66"/>
    </row>
    <row r="1087" spans="3:7" s="52" customFormat="1" ht="12.75">
      <c r="C1087" s="65"/>
      <c r="G1087" s="66"/>
    </row>
    <row r="1088" spans="3:7" s="52" customFormat="1" ht="12.75">
      <c r="C1088" s="65"/>
      <c r="G1088" s="66"/>
    </row>
    <row r="1089" spans="3:7" s="52" customFormat="1" ht="12.75">
      <c r="C1089" s="65"/>
      <c r="G1089" s="66"/>
    </row>
    <row r="1090" spans="3:7" s="52" customFormat="1" ht="12.75">
      <c r="C1090" s="65"/>
      <c r="G1090" s="66"/>
    </row>
    <row r="1091" spans="3:7" s="52" customFormat="1" ht="12.75">
      <c r="C1091" s="65"/>
      <c r="G1091" s="66"/>
    </row>
    <row r="1092" spans="3:7" s="52" customFormat="1" ht="12.75">
      <c r="C1092" s="65"/>
      <c r="G1092" s="66"/>
    </row>
    <row r="1093" spans="3:7" s="52" customFormat="1" ht="12.75">
      <c r="C1093" s="65"/>
      <c r="G1093" s="66"/>
    </row>
    <row r="1094" spans="3:7" s="52" customFormat="1" ht="12.75">
      <c r="C1094" s="65"/>
      <c r="G1094" s="66"/>
    </row>
    <row r="1095" spans="3:7" s="52" customFormat="1" ht="12.75">
      <c r="C1095" s="65"/>
      <c r="G1095" s="66"/>
    </row>
    <row r="1096" spans="3:7" s="52" customFormat="1" ht="12.75">
      <c r="C1096" s="65"/>
      <c r="G1096" s="66"/>
    </row>
    <row r="1097" spans="3:7" s="52" customFormat="1" ht="12.75">
      <c r="C1097" s="65"/>
      <c r="G1097" s="66"/>
    </row>
    <row r="1098" spans="3:7" s="52" customFormat="1" ht="12.75">
      <c r="C1098" s="65"/>
      <c r="G1098" s="66"/>
    </row>
    <row r="1099" spans="3:7" s="52" customFormat="1" ht="12.75">
      <c r="C1099" s="65"/>
      <c r="G1099" s="66"/>
    </row>
    <row r="1100" spans="3:7" s="52" customFormat="1" ht="12.75">
      <c r="C1100" s="65"/>
      <c r="G1100" s="66"/>
    </row>
    <row r="1101" spans="3:7" s="52" customFormat="1" ht="12.75">
      <c r="C1101" s="65"/>
      <c r="G1101" s="66"/>
    </row>
    <row r="1102" spans="3:7" s="52" customFormat="1" ht="12.75">
      <c r="C1102" s="65"/>
      <c r="G1102" s="66"/>
    </row>
    <row r="1103" spans="3:7" s="52" customFormat="1" ht="12.75">
      <c r="C1103" s="65"/>
      <c r="G1103" s="66"/>
    </row>
    <row r="1104" spans="3:7" s="52" customFormat="1" ht="12.75">
      <c r="C1104" s="65"/>
      <c r="G1104" s="66"/>
    </row>
    <row r="1105" spans="3:7" s="52" customFormat="1" ht="12.75">
      <c r="C1105" s="65"/>
      <c r="G1105" s="66"/>
    </row>
    <row r="1106" spans="3:7" s="52" customFormat="1" ht="12.75">
      <c r="C1106" s="65"/>
      <c r="G1106" s="66"/>
    </row>
    <row r="1107" spans="3:7" s="52" customFormat="1" ht="12.75">
      <c r="C1107" s="65"/>
      <c r="G1107" s="66"/>
    </row>
    <row r="1108" spans="3:7" s="52" customFormat="1" ht="12.75">
      <c r="C1108" s="65"/>
      <c r="G1108" s="66"/>
    </row>
    <row r="1109" spans="3:7" s="52" customFormat="1" ht="12.75">
      <c r="C1109" s="65"/>
      <c r="G1109" s="66"/>
    </row>
    <row r="1110" spans="3:7" s="52" customFormat="1" ht="12.75">
      <c r="C1110" s="65"/>
      <c r="G1110" s="66"/>
    </row>
    <row r="1111" spans="3:7" s="52" customFormat="1" ht="12.75">
      <c r="C1111" s="65"/>
      <c r="G1111" s="66"/>
    </row>
    <row r="1112" spans="3:7" s="52" customFormat="1" ht="12.75">
      <c r="C1112" s="65"/>
      <c r="G1112" s="66"/>
    </row>
    <row r="1113" spans="3:7" s="52" customFormat="1" ht="12.75">
      <c r="C1113" s="65"/>
      <c r="G1113" s="66"/>
    </row>
    <row r="1114" spans="3:7" s="52" customFormat="1" ht="12.75">
      <c r="C1114" s="65"/>
      <c r="G1114" s="66"/>
    </row>
    <row r="1115" spans="3:7" s="52" customFormat="1" ht="12.75">
      <c r="C1115" s="65"/>
      <c r="G1115" s="66"/>
    </row>
    <row r="1116" spans="3:7" s="52" customFormat="1" ht="12.75">
      <c r="C1116" s="65"/>
      <c r="G1116" s="66"/>
    </row>
    <row r="1117" spans="3:7" s="52" customFormat="1" ht="12.75">
      <c r="C1117" s="65"/>
      <c r="G1117" s="66"/>
    </row>
    <row r="1118" spans="3:7" s="52" customFormat="1" ht="12.75">
      <c r="C1118" s="65"/>
      <c r="G1118" s="66"/>
    </row>
    <row r="1119" spans="3:7" s="52" customFormat="1" ht="12.75">
      <c r="C1119" s="65"/>
      <c r="G1119" s="66"/>
    </row>
    <row r="1120" spans="3:7" s="52" customFormat="1" ht="12.75">
      <c r="C1120" s="65"/>
      <c r="G1120" s="66"/>
    </row>
    <row r="1121" spans="3:7" s="52" customFormat="1" ht="12.75">
      <c r="C1121" s="65"/>
      <c r="G1121" s="66"/>
    </row>
    <row r="1122" spans="3:7" s="52" customFormat="1" ht="12.75">
      <c r="C1122" s="65"/>
      <c r="G1122" s="66"/>
    </row>
    <row r="1123" spans="3:7" s="52" customFormat="1" ht="12.75">
      <c r="C1123" s="65"/>
      <c r="G1123" s="66"/>
    </row>
    <row r="1124" spans="3:7" s="52" customFormat="1" ht="12.75">
      <c r="C1124" s="65"/>
      <c r="G1124" s="66"/>
    </row>
    <row r="1125" spans="3:7" s="52" customFormat="1" ht="12.75">
      <c r="C1125" s="65"/>
      <c r="G1125" s="66"/>
    </row>
    <row r="1126" spans="3:7" s="52" customFormat="1" ht="12.75">
      <c r="C1126" s="65"/>
      <c r="G1126" s="66"/>
    </row>
    <row r="1127" spans="3:7" s="52" customFormat="1" ht="12.75">
      <c r="C1127" s="65"/>
      <c r="G1127" s="66"/>
    </row>
    <row r="1128" spans="3:7" s="52" customFormat="1" ht="12.75">
      <c r="C1128" s="65"/>
      <c r="G1128" s="66"/>
    </row>
    <row r="1129" spans="3:7" s="52" customFormat="1" ht="12.75">
      <c r="C1129" s="65"/>
      <c r="G1129" s="66"/>
    </row>
    <row r="1130" spans="3:7" s="52" customFormat="1" ht="12.75">
      <c r="C1130" s="65"/>
      <c r="G1130" s="66"/>
    </row>
    <row r="1131" spans="3:7" s="52" customFormat="1" ht="12.75">
      <c r="C1131" s="65"/>
      <c r="G1131" s="66"/>
    </row>
    <row r="1132" spans="3:7" s="52" customFormat="1" ht="12.75">
      <c r="C1132" s="65"/>
      <c r="G1132" s="66"/>
    </row>
    <row r="1133" spans="3:7" s="52" customFormat="1" ht="12.75">
      <c r="C1133" s="65"/>
      <c r="G1133" s="66"/>
    </row>
    <row r="1134" spans="3:7" s="52" customFormat="1" ht="12.75">
      <c r="C1134" s="65"/>
      <c r="G1134" s="66"/>
    </row>
    <row r="1135" spans="3:7" s="52" customFormat="1" ht="12.75">
      <c r="C1135" s="65"/>
      <c r="G1135" s="66"/>
    </row>
    <row r="1136" spans="3:7" s="52" customFormat="1" ht="12.75">
      <c r="C1136" s="65"/>
      <c r="G1136" s="66"/>
    </row>
    <row r="1137" spans="3:7" s="52" customFormat="1" ht="12.75">
      <c r="C1137" s="65"/>
      <c r="G1137" s="66"/>
    </row>
    <row r="1138" spans="3:7" s="52" customFormat="1" ht="12.75">
      <c r="C1138" s="65"/>
      <c r="G1138" s="66"/>
    </row>
    <row r="1139" spans="3:7" s="52" customFormat="1" ht="12.75">
      <c r="C1139" s="65"/>
      <c r="G1139" s="66"/>
    </row>
    <row r="1140" spans="3:7" s="52" customFormat="1" ht="12.75">
      <c r="C1140" s="65"/>
      <c r="G1140" s="66"/>
    </row>
    <row r="1141" spans="3:7" s="52" customFormat="1" ht="12.75">
      <c r="C1141" s="65"/>
      <c r="G1141" s="66"/>
    </row>
    <row r="1142" spans="3:7" s="52" customFormat="1" ht="12.75">
      <c r="C1142" s="65"/>
      <c r="G1142" s="66"/>
    </row>
    <row r="1143" spans="3:7" s="52" customFormat="1" ht="12.75">
      <c r="C1143" s="65"/>
      <c r="G1143" s="66"/>
    </row>
    <row r="1144" spans="3:7" s="52" customFormat="1" ht="12.75">
      <c r="C1144" s="65"/>
      <c r="G1144" s="66"/>
    </row>
    <row r="1145" spans="3:7" s="52" customFormat="1" ht="12.75">
      <c r="C1145" s="65"/>
      <c r="G1145" s="66"/>
    </row>
    <row r="1146" spans="3:7" s="52" customFormat="1" ht="12.75">
      <c r="C1146" s="65"/>
      <c r="G1146" s="66"/>
    </row>
    <row r="1147" spans="3:7" s="52" customFormat="1" ht="12.75">
      <c r="C1147" s="65"/>
      <c r="G1147" s="66"/>
    </row>
    <row r="1148" spans="3:7" s="52" customFormat="1" ht="12.75">
      <c r="C1148" s="65"/>
      <c r="G1148" s="66"/>
    </row>
    <row r="1149" spans="3:7" s="52" customFormat="1" ht="12.75">
      <c r="C1149" s="65"/>
      <c r="G1149" s="66"/>
    </row>
    <row r="1150" spans="3:7" s="52" customFormat="1" ht="12.75">
      <c r="C1150" s="65"/>
      <c r="G1150" s="66"/>
    </row>
    <row r="1151" spans="3:7" s="52" customFormat="1" ht="12.75">
      <c r="C1151" s="65"/>
      <c r="G1151" s="66"/>
    </row>
    <row r="1152" spans="3:7" s="52" customFormat="1" ht="12.75">
      <c r="C1152" s="65"/>
      <c r="G1152" s="66"/>
    </row>
    <row r="1153" spans="3:7" s="52" customFormat="1" ht="12.75">
      <c r="C1153" s="65"/>
      <c r="G1153" s="66"/>
    </row>
    <row r="1154" spans="3:7" s="52" customFormat="1" ht="12.75">
      <c r="C1154" s="65"/>
      <c r="G1154" s="66"/>
    </row>
    <row r="1155" spans="3:7" s="52" customFormat="1" ht="12.75">
      <c r="C1155" s="65"/>
      <c r="G1155" s="66"/>
    </row>
    <row r="1156" spans="3:7" s="52" customFormat="1" ht="12.75">
      <c r="C1156" s="65"/>
      <c r="G1156" s="66"/>
    </row>
    <row r="1157" spans="3:7" s="52" customFormat="1" ht="12.75">
      <c r="C1157" s="65"/>
      <c r="G1157" s="66"/>
    </row>
    <row r="1158" spans="3:7" s="52" customFormat="1" ht="12.75">
      <c r="C1158" s="65"/>
      <c r="G1158" s="66"/>
    </row>
    <row r="1159" spans="3:7" s="52" customFormat="1" ht="12.75">
      <c r="C1159" s="65"/>
      <c r="G1159" s="66"/>
    </row>
    <row r="1160" spans="3:7" s="52" customFormat="1" ht="12.75">
      <c r="C1160" s="65"/>
      <c r="G1160" s="66"/>
    </row>
    <row r="1161" spans="3:7" s="52" customFormat="1" ht="12.75">
      <c r="C1161" s="65"/>
      <c r="G1161" s="66"/>
    </row>
    <row r="1162" spans="3:7" s="52" customFormat="1" ht="12.75">
      <c r="C1162" s="65"/>
      <c r="G1162" s="66"/>
    </row>
    <row r="1163" spans="3:7" s="52" customFormat="1" ht="12.75">
      <c r="C1163" s="65"/>
      <c r="G1163" s="66"/>
    </row>
    <row r="1164" spans="3:7" s="52" customFormat="1" ht="12.75">
      <c r="C1164" s="65"/>
      <c r="G1164" s="66"/>
    </row>
    <row r="1165" spans="3:7" s="52" customFormat="1" ht="12.75">
      <c r="C1165" s="65"/>
      <c r="G1165" s="66"/>
    </row>
    <row r="1166" spans="3:7" s="52" customFormat="1" ht="12.75">
      <c r="C1166" s="65"/>
      <c r="G1166" s="66"/>
    </row>
    <row r="1167" spans="3:7" s="52" customFormat="1" ht="12.75">
      <c r="C1167" s="65"/>
      <c r="G1167" s="66"/>
    </row>
    <row r="1168" spans="3:7" s="52" customFormat="1" ht="12.75">
      <c r="C1168" s="65"/>
      <c r="G1168" s="66"/>
    </row>
    <row r="1169" spans="3:7" s="52" customFormat="1" ht="12.75">
      <c r="C1169" s="65"/>
      <c r="G1169" s="66"/>
    </row>
    <row r="1170" spans="3:7" s="52" customFormat="1" ht="12.75">
      <c r="C1170" s="65"/>
      <c r="G1170" s="66"/>
    </row>
    <row r="1171" spans="3:7" s="52" customFormat="1" ht="12.75">
      <c r="C1171" s="65"/>
      <c r="G1171" s="66"/>
    </row>
    <row r="1172" spans="3:7" s="52" customFormat="1" ht="12.75">
      <c r="C1172" s="65"/>
      <c r="G1172" s="66"/>
    </row>
    <row r="1173" spans="3:7" s="52" customFormat="1" ht="12.75">
      <c r="C1173" s="65"/>
      <c r="G1173" s="66"/>
    </row>
    <row r="1174" spans="3:7" s="52" customFormat="1" ht="12.75">
      <c r="C1174" s="65"/>
      <c r="G1174" s="66"/>
    </row>
    <row r="1175" spans="3:7" s="52" customFormat="1" ht="12.75">
      <c r="C1175" s="65"/>
      <c r="G1175" s="66"/>
    </row>
    <row r="1176" spans="3:7" s="52" customFormat="1" ht="12.75">
      <c r="C1176" s="65"/>
      <c r="G1176" s="66"/>
    </row>
    <row r="1177" spans="3:7" s="52" customFormat="1" ht="12.75">
      <c r="C1177" s="65"/>
      <c r="G1177" s="66"/>
    </row>
    <row r="1178" spans="3:7" s="52" customFormat="1" ht="12.75">
      <c r="C1178" s="65"/>
      <c r="G1178" s="66"/>
    </row>
    <row r="1179" spans="3:7" s="52" customFormat="1" ht="12.75">
      <c r="C1179" s="65"/>
      <c r="G1179" s="66"/>
    </row>
    <row r="1180" spans="3:7" s="52" customFormat="1" ht="12.75">
      <c r="C1180" s="65"/>
      <c r="G1180" s="66"/>
    </row>
    <row r="1181" spans="3:7" s="52" customFormat="1" ht="12.75">
      <c r="C1181" s="65"/>
      <c r="G1181" s="66"/>
    </row>
    <row r="1182" spans="3:7" s="52" customFormat="1" ht="12.75">
      <c r="C1182" s="65"/>
      <c r="G1182" s="66"/>
    </row>
    <row r="1183" spans="3:7" s="52" customFormat="1" ht="12.75">
      <c r="C1183" s="65"/>
      <c r="G1183" s="66"/>
    </row>
    <row r="1184" spans="3:7" s="52" customFormat="1" ht="12.75">
      <c r="C1184" s="65"/>
      <c r="G1184" s="66"/>
    </row>
    <row r="1185" spans="3:7" s="52" customFormat="1" ht="12.75">
      <c r="C1185" s="65"/>
      <c r="G1185" s="66"/>
    </row>
    <row r="1186" spans="3:7" s="52" customFormat="1" ht="12.75">
      <c r="C1186" s="65"/>
      <c r="G1186" s="66"/>
    </row>
    <row r="1187" spans="3:7" s="52" customFormat="1" ht="12.75">
      <c r="C1187" s="65"/>
      <c r="G1187" s="66"/>
    </row>
    <row r="1188" spans="3:7" s="52" customFormat="1" ht="12.75">
      <c r="C1188" s="65"/>
      <c r="G1188" s="66"/>
    </row>
    <row r="1189" spans="3:7" s="52" customFormat="1" ht="12.75">
      <c r="C1189" s="65"/>
      <c r="G1189" s="66"/>
    </row>
    <row r="1190" spans="3:7" s="52" customFormat="1" ht="12.75">
      <c r="C1190" s="65"/>
      <c r="G1190" s="66"/>
    </row>
    <row r="1191" spans="3:7" s="52" customFormat="1" ht="12.75">
      <c r="C1191" s="65"/>
      <c r="G1191" s="66"/>
    </row>
    <row r="1192" spans="3:7" s="52" customFormat="1" ht="12.75">
      <c r="C1192" s="65"/>
      <c r="G1192" s="66"/>
    </row>
    <row r="1193" spans="3:7" s="52" customFormat="1" ht="12.75">
      <c r="C1193" s="65"/>
      <c r="G1193" s="66"/>
    </row>
    <row r="1194" spans="3:7" s="52" customFormat="1" ht="12.75">
      <c r="C1194" s="65"/>
      <c r="G1194" s="66"/>
    </row>
    <row r="1195" spans="3:7" s="52" customFormat="1" ht="12.75">
      <c r="C1195" s="65"/>
      <c r="G1195" s="66"/>
    </row>
    <row r="1196" spans="3:7" s="52" customFormat="1" ht="12.75">
      <c r="C1196" s="65"/>
      <c r="G1196" s="66"/>
    </row>
    <row r="1197" spans="3:7" s="52" customFormat="1" ht="12.75">
      <c r="C1197" s="65"/>
      <c r="G1197" s="66"/>
    </row>
    <row r="1198" spans="3:7" s="52" customFormat="1" ht="12.75">
      <c r="C1198" s="65"/>
      <c r="G1198" s="66"/>
    </row>
    <row r="1199" spans="3:7" s="52" customFormat="1" ht="12.75">
      <c r="C1199" s="65"/>
      <c r="G1199" s="66"/>
    </row>
    <row r="1200" spans="3:7" s="52" customFormat="1" ht="12.75">
      <c r="C1200" s="65"/>
      <c r="G1200" s="66"/>
    </row>
    <row r="1201" spans="3:7" s="52" customFormat="1" ht="12.75">
      <c r="C1201" s="65"/>
      <c r="G1201" s="66"/>
    </row>
    <row r="1202" spans="3:7" s="52" customFormat="1" ht="12.75">
      <c r="C1202" s="65"/>
      <c r="G1202" s="66"/>
    </row>
    <row r="1203" spans="3:7" s="52" customFormat="1" ht="12.75">
      <c r="C1203" s="65"/>
      <c r="G1203" s="66"/>
    </row>
    <row r="1204" spans="3:7" s="52" customFormat="1" ht="12.75">
      <c r="C1204" s="65"/>
      <c r="G1204" s="66"/>
    </row>
    <row r="1205" spans="3:7" s="52" customFormat="1" ht="12.75">
      <c r="C1205" s="65"/>
      <c r="G1205" s="66"/>
    </row>
    <row r="1206" spans="3:7" s="52" customFormat="1" ht="12.75">
      <c r="C1206" s="65"/>
      <c r="G1206" s="66"/>
    </row>
    <row r="1207" spans="3:7" s="52" customFormat="1" ht="12.75">
      <c r="C1207" s="65"/>
      <c r="G1207" s="66"/>
    </row>
    <row r="1208" spans="3:7" s="52" customFormat="1" ht="12.75">
      <c r="C1208" s="65"/>
      <c r="G1208" s="66"/>
    </row>
    <row r="1209" spans="3:7" s="52" customFormat="1" ht="12.75">
      <c r="C1209" s="65"/>
      <c r="G1209" s="66"/>
    </row>
    <row r="1210" spans="3:7" s="52" customFormat="1" ht="12.75">
      <c r="C1210" s="65"/>
      <c r="G1210" s="66"/>
    </row>
    <row r="1211" spans="3:7" s="52" customFormat="1" ht="12.75">
      <c r="C1211" s="65"/>
      <c r="G1211" s="66"/>
    </row>
    <row r="1212" spans="3:7" s="52" customFormat="1" ht="12.75">
      <c r="C1212" s="65"/>
      <c r="G1212" s="66"/>
    </row>
    <row r="1213" spans="3:7" s="52" customFormat="1" ht="12.75">
      <c r="C1213" s="65"/>
      <c r="G1213" s="66"/>
    </row>
    <row r="1214" spans="3:7" s="52" customFormat="1" ht="12.75">
      <c r="C1214" s="65"/>
      <c r="G1214" s="66"/>
    </row>
    <row r="1215" spans="3:7" s="52" customFormat="1" ht="12.75">
      <c r="C1215" s="65"/>
      <c r="G1215" s="66"/>
    </row>
    <row r="1216" spans="3:7" s="52" customFormat="1" ht="12.75">
      <c r="C1216" s="65"/>
      <c r="G1216" s="66"/>
    </row>
    <row r="1217" spans="3:7" s="52" customFormat="1" ht="12.75">
      <c r="C1217" s="65"/>
      <c r="G1217" s="66"/>
    </row>
    <row r="1218" spans="3:7" s="52" customFormat="1" ht="12.75">
      <c r="C1218" s="65"/>
      <c r="G1218" s="66"/>
    </row>
    <row r="1219" spans="3:7" s="52" customFormat="1" ht="12.75">
      <c r="C1219" s="65"/>
      <c r="G1219" s="66"/>
    </row>
    <row r="1220" spans="3:7" s="52" customFormat="1" ht="12.75">
      <c r="C1220" s="65"/>
      <c r="G1220" s="66"/>
    </row>
    <row r="1221" spans="3:7" s="52" customFormat="1" ht="12.75">
      <c r="C1221" s="65"/>
      <c r="G1221" s="66"/>
    </row>
    <row r="1222" spans="3:7" s="52" customFormat="1" ht="12.75">
      <c r="C1222" s="65"/>
      <c r="G1222" s="66"/>
    </row>
    <row r="1223" spans="3:7" s="52" customFormat="1" ht="12.75">
      <c r="C1223" s="65"/>
      <c r="G1223" s="66"/>
    </row>
    <row r="1224" spans="3:7" s="52" customFormat="1" ht="12.75">
      <c r="C1224" s="65"/>
      <c r="G1224" s="66"/>
    </row>
    <row r="1225" spans="3:7" s="52" customFormat="1" ht="12.75">
      <c r="C1225" s="65"/>
      <c r="G1225" s="66"/>
    </row>
    <row r="1226" spans="3:7" s="52" customFormat="1" ht="12.75">
      <c r="C1226" s="65"/>
      <c r="G1226" s="66"/>
    </row>
    <row r="1227" spans="3:7" s="52" customFormat="1" ht="12.75">
      <c r="C1227" s="65"/>
      <c r="G1227" s="66"/>
    </row>
    <row r="1228" spans="3:7" s="52" customFormat="1" ht="12.75">
      <c r="C1228" s="65"/>
      <c r="G1228" s="66"/>
    </row>
    <row r="1229" spans="3:7" s="52" customFormat="1" ht="12.75">
      <c r="C1229" s="65"/>
      <c r="G1229" s="66"/>
    </row>
    <row r="1230" spans="3:7" s="52" customFormat="1" ht="12.75">
      <c r="C1230" s="65"/>
      <c r="G1230" s="66"/>
    </row>
    <row r="1231" spans="3:7" s="52" customFormat="1" ht="12.75">
      <c r="C1231" s="65"/>
      <c r="G1231" s="66"/>
    </row>
    <row r="1232" spans="3:7" s="52" customFormat="1" ht="12.75">
      <c r="C1232" s="65"/>
      <c r="G1232" s="66"/>
    </row>
    <row r="1233" spans="3:7" s="52" customFormat="1" ht="12.75">
      <c r="C1233" s="65"/>
      <c r="G1233" s="66"/>
    </row>
    <row r="1234" spans="3:7" s="52" customFormat="1" ht="12.75">
      <c r="C1234" s="65"/>
      <c r="G1234" s="66"/>
    </row>
    <row r="1235" spans="3:7" s="52" customFormat="1" ht="12.75">
      <c r="C1235" s="65"/>
      <c r="G1235" s="66"/>
    </row>
    <row r="1236" spans="3:7" s="52" customFormat="1" ht="12.75">
      <c r="C1236" s="65"/>
      <c r="G1236" s="66"/>
    </row>
    <row r="1237" spans="3:7" s="52" customFormat="1" ht="12.75">
      <c r="C1237" s="65"/>
      <c r="G1237" s="66"/>
    </row>
    <row r="1238" spans="3:7" s="52" customFormat="1" ht="12.75">
      <c r="C1238" s="65"/>
      <c r="G1238" s="66"/>
    </row>
    <row r="1239" spans="3:7" s="52" customFormat="1" ht="12.75">
      <c r="C1239" s="65"/>
      <c r="G1239" s="66"/>
    </row>
    <row r="1240" spans="3:7" s="52" customFormat="1" ht="12.75">
      <c r="C1240" s="65"/>
      <c r="G1240" s="66"/>
    </row>
    <row r="1241" spans="3:7" s="52" customFormat="1" ht="12.75">
      <c r="C1241" s="65"/>
      <c r="G1241" s="66"/>
    </row>
    <row r="1242" spans="3:7" s="52" customFormat="1" ht="12.75">
      <c r="C1242" s="65"/>
      <c r="G1242" s="66"/>
    </row>
    <row r="1243" spans="3:7" s="52" customFormat="1" ht="12.75">
      <c r="C1243" s="65"/>
      <c r="G1243" s="66"/>
    </row>
    <row r="1244" spans="3:7" s="52" customFormat="1" ht="12.75">
      <c r="C1244" s="65"/>
      <c r="G1244" s="66"/>
    </row>
    <row r="1245" spans="3:7" s="52" customFormat="1" ht="12.75">
      <c r="C1245" s="65"/>
      <c r="G1245" s="66"/>
    </row>
    <row r="1246" spans="3:7" s="52" customFormat="1" ht="12.75">
      <c r="C1246" s="65"/>
      <c r="G1246" s="66"/>
    </row>
    <row r="1247" spans="3:7" s="52" customFormat="1" ht="12.75">
      <c r="C1247" s="65"/>
      <c r="G1247" s="66"/>
    </row>
    <row r="1248" spans="3:7" s="52" customFormat="1" ht="12.75">
      <c r="C1248" s="65"/>
      <c r="G1248" s="66"/>
    </row>
    <row r="1249" spans="3:7" s="52" customFormat="1" ht="12.75">
      <c r="C1249" s="65"/>
      <c r="G1249" s="66"/>
    </row>
    <row r="1250" spans="3:7" s="52" customFormat="1" ht="12.75">
      <c r="C1250" s="65"/>
      <c r="G1250" s="66"/>
    </row>
    <row r="1251" spans="3:7" s="52" customFormat="1" ht="12.75">
      <c r="C1251" s="65"/>
      <c r="G1251" s="66"/>
    </row>
    <row r="1252" spans="3:7" s="52" customFormat="1" ht="12.75">
      <c r="C1252" s="65"/>
      <c r="G1252" s="66"/>
    </row>
    <row r="1253" spans="3:7" s="52" customFormat="1" ht="12.75">
      <c r="C1253" s="65"/>
      <c r="G1253" s="66"/>
    </row>
    <row r="1254" spans="3:7" s="52" customFormat="1" ht="12.75">
      <c r="C1254" s="65"/>
      <c r="G1254" s="66"/>
    </row>
    <row r="1255" spans="3:7" s="52" customFormat="1" ht="12.75">
      <c r="C1255" s="65"/>
      <c r="G1255" s="66"/>
    </row>
    <row r="1256" spans="3:7" s="52" customFormat="1" ht="12.75">
      <c r="C1256" s="65"/>
      <c r="G1256" s="66"/>
    </row>
    <row r="1257" spans="3:7" s="52" customFormat="1" ht="12.75">
      <c r="C1257" s="65"/>
      <c r="G1257" s="66"/>
    </row>
    <row r="1258" spans="3:7" s="52" customFormat="1" ht="12.75">
      <c r="C1258" s="65"/>
      <c r="G1258" s="66"/>
    </row>
    <row r="1259" spans="3:7" s="52" customFormat="1" ht="12.75">
      <c r="C1259" s="65"/>
      <c r="G1259" s="66"/>
    </row>
    <row r="1260" spans="3:7" s="52" customFormat="1" ht="12.75">
      <c r="C1260" s="65"/>
      <c r="G1260" s="66"/>
    </row>
    <row r="1261" spans="3:7" s="52" customFormat="1" ht="12.75">
      <c r="C1261" s="65"/>
      <c r="G1261" s="66"/>
    </row>
    <row r="1262" spans="3:7" s="52" customFormat="1" ht="12.75">
      <c r="C1262" s="65"/>
      <c r="G1262" s="66"/>
    </row>
    <row r="1263" spans="3:7" s="52" customFormat="1" ht="12.75">
      <c r="C1263" s="65"/>
      <c r="G1263" s="66"/>
    </row>
    <row r="1264" spans="3:7" s="52" customFormat="1" ht="12.75">
      <c r="C1264" s="65"/>
      <c r="G1264" s="66"/>
    </row>
    <row r="1265" spans="3:7" s="52" customFormat="1" ht="12.75">
      <c r="C1265" s="65"/>
      <c r="G1265" s="66"/>
    </row>
    <row r="1266" spans="3:7" s="52" customFormat="1" ht="12.75">
      <c r="C1266" s="65"/>
      <c r="G1266" s="66"/>
    </row>
    <row r="1267" spans="3:7" s="52" customFormat="1" ht="12.75">
      <c r="C1267" s="65"/>
      <c r="G1267" s="66"/>
    </row>
    <row r="1268" spans="3:7" s="52" customFormat="1" ht="12.75">
      <c r="C1268" s="65"/>
      <c r="G1268" s="66"/>
    </row>
    <row r="1269" spans="3:7" s="52" customFormat="1" ht="12.75">
      <c r="C1269" s="65"/>
      <c r="G1269" s="66"/>
    </row>
    <row r="1270" spans="3:7" s="52" customFormat="1" ht="12.75">
      <c r="C1270" s="65"/>
      <c r="G1270" s="66"/>
    </row>
    <row r="1271" spans="3:7" s="52" customFormat="1" ht="12.75">
      <c r="C1271" s="65"/>
      <c r="G1271" s="66"/>
    </row>
    <row r="1272" spans="3:7" s="52" customFormat="1" ht="12.75">
      <c r="C1272" s="65"/>
      <c r="G1272" s="66"/>
    </row>
    <row r="1273" spans="3:7" s="52" customFormat="1" ht="12.75">
      <c r="C1273" s="65"/>
      <c r="G1273" s="66"/>
    </row>
    <row r="1274" spans="3:7" s="52" customFormat="1" ht="12.75">
      <c r="C1274" s="65"/>
      <c r="G1274" s="66"/>
    </row>
    <row r="1275" spans="3:7" s="52" customFormat="1" ht="12.75">
      <c r="C1275" s="65"/>
      <c r="G1275" s="66"/>
    </row>
    <row r="1276" spans="3:7" s="52" customFormat="1" ht="12.75">
      <c r="C1276" s="65"/>
      <c r="G1276" s="66"/>
    </row>
    <row r="1277" spans="3:7" s="52" customFormat="1" ht="12.75">
      <c r="C1277" s="65"/>
      <c r="G1277" s="66"/>
    </row>
    <row r="1278" spans="3:7" s="52" customFormat="1" ht="12.75">
      <c r="C1278" s="65"/>
      <c r="G1278" s="66"/>
    </row>
    <row r="1279" spans="3:7" s="52" customFormat="1" ht="12.75">
      <c r="C1279" s="65"/>
      <c r="G1279" s="66"/>
    </row>
    <row r="1280" spans="3:7" s="52" customFormat="1" ht="12.75">
      <c r="C1280" s="65"/>
      <c r="G1280" s="66"/>
    </row>
    <row r="1281" spans="3:7" s="52" customFormat="1" ht="12.75">
      <c r="C1281" s="65"/>
      <c r="G1281" s="66"/>
    </row>
    <row r="1282" spans="3:7" s="52" customFormat="1" ht="12.75">
      <c r="C1282" s="65"/>
      <c r="G1282" s="66"/>
    </row>
    <row r="1283" spans="3:7" s="52" customFormat="1" ht="12.75">
      <c r="C1283" s="65"/>
      <c r="G1283" s="66"/>
    </row>
    <row r="1284" spans="3:7" s="52" customFormat="1" ht="12.75">
      <c r="C1284" s="65"/>
      <c r="G1284" s="66"/>
    </row>
    <row r="1285" spans="3:7" s="52" customFormat="1" ht="12.75">
      <c r="C1285" s="65"/>
      <c r="G1285" s="66"/>
    </row>
    <row r="1286" spans="3:7" s="52" customFormat="1" ht="12.75">
      <c r="C1286" s="65"/>
      <c r="G1286" s="66"/>
    </row>
    <row r="1287" spans="3:7" s="52" customFormat="1" ht="12.75">
      <c r="C1287" s="65"/>
      <c r="G1287" s="66"/>
    </row>
    <row r="1288" spans="3:7" s="52" customFormat="1" ht="12.75">
      <c r="C1288" s="65"/>
      <c r="G1288" s="66"/>
    </row>
    <row r="1289" spans="3:7" s="52" customFormat="1" ht="12.75">
      <c r="C1289" s="65"/>
      <c r="G1289" s="66"/>
    </row>
    <row r="1290" spans="3:7" s="52" customFormat="1" ht="12.75">
      <c r="C1290" s="65"/>
      <c r="G1290" s="66"/>
    </row>
    <row r="1291" spans="3:7" s="52" customFormat="1" ht="12.75">
      <c r="C1291" s="65"/>
      <c r="G1291" s="66"/>
    </row>
    <row r="1292" spans="3:7" s="52" customFormat="1" ht="12.75">
      <c r="C1292" s="65"/>
      <c r="G1292" s="66"/>
    </row>
    <row r="1293" spans="3:7" s="52" customFormat="1" ht="12.75">
      <c r="C1293" s="65"/>
      <c r="G1293" s="66"/>
    </row>
    <row r="1294" spans="3:7" s="52" customFormat="1" ht="12.75">
      <c r="C1294" s="65"/>
      <c r="G1294" s="66"/>
    </row>
    <row r="1295" spans="3:7" s="52" customFormat="1" ht="12.75">
      <c r="C1295" s="65"/>
      <c r="G1295" s="66"/>
    </row>
    <row r="1296" spans="3:7" s="52" customFormat="1" ht="12.75">
      <c r="C1296" s="65"/>
      <c r="G1296" s="66"/>
    </row>
    <row r="1297" spans="3:7" s="52" customFormat="1" ht="12.75">
      <c r="C1297" s="65"/>
      <c r="G1297" s="66"/>
    </row>
    <row r="1298" spans="3:7" s="52" customFormat="1" ht="12.75">
      <c r="C1298" s="65"/>
      <c r="G1298" s="66"/>
    </row>
    <row r="1299" spans="3:7" s="52" customFormat="1" ht="12.75">
      <c r="C1299" s="65"/>
      <c r="G1299" s="66"/>
    </row>
    <row r="1300" spans="3:7" s="52" customFormat="1" ht="12.75">
      <c r="C1300" s="65"/>
      <c r="G1300" s="66"/>
    </row>
    <row r="1301" spans="3:7" s="52" customFormat="1" ht="12.75">
      <c r="C1301" s="65"/>
      <c r="G1301" s="66"/>
    </row>
    <row r="1302" spans="3:7" s="52" customFormat="1" ht="12.75">
      <c r="C1302" s="65"/>
      <c r="G1302" s="66"/>
    </row>
    <row r="1303" spans="3:7" s="52" customFormat="1" ht="12.75">
      <c r="C1303" s="65"/>
      <c r="G1303" s="66"/>
    </row>
    <row r="1304" spans="3:7" s="52" customFormat="1" ht="12.75">
      <c r="C1304" s="65"/>
      <c r="G1304" s="66"/>
    </row>
    <row r="1305" spans="3:7" s="52" customFormat="1" ht="12.75">
      <c r="C1305" s="65"/>
      <c r="G1305" s="66"/>
    </row>
    <row r="1306" spans="3:7" s="52" customFormat="1" ht="12.75">
      <c r="C1306" s="65"/>
      <c r="G1306" s="66"/>
    </row>
    <row r="1307" spans="3:7" s="52" customFormat="1" ht="12.75">
      <c r="C1307" s="65"/>
      <c r="G1307" s="66"/>
    </row>
    <row r="1308" spans="3:7" s="52" customFormat="1" ht="12.75">
      <c r="C1308" s="65"/>
      <c r="G1308" s="66"/>
    </row>
    <row r="1309" spans="3:7" s="52" customFormat="1" ht="12.75">
      <c r="C1309" s="65"/>
      <c r="G1309" s="66"/>
    </row>
    <row r="1310" spans="3:7" s="52" customFormat="1" ht="12.75">
      <c r="C1310" s="65"/>
      <c r="G1310" s="66"/>
    </row>
    <row r="1311" spans="3:7" s="52" customFormat="1" ht="12.75">
      <c r="C1311" s="65"/>
      <c r="G1311" s="66"/>
    </row>
    <row r="1312" spans="3:7" s="52" customFormat="1" ht="12.75">
      <c r="C1312" s="65"/>
      <c r="G1312" s="66"/>
    </row>
    <row r="1313" spans="3:7" s="52" customFormat="1" ht="12.75">
      <c r="C1313" s="65"/>
      <c r="G1313" s="66"/>
    </row>
    <row r="1314" spans="3:7" s="52" customFormat="1" ht="12.75">
      <c r="C1314" s="65"/>
      <c r="G1314" s="66"/>
    </row>
    <row r="1315" spans="3:7" s="52" customFormat="1" ht="12.75">
      <c r="C1315" s="65"/>
      <c r="G1315" s="66"/>
    </row>
    <row r="1316" spans="3:7" s="52" customFormat="1" ht="12.75">
      <c r="C1316" s="65"/>
      <c r="G1316" s="66"/>
    </row>
    <row r="1317" spans="3:7" s="52" customFormat="1" ht="12.75">
      <c r="C1317" s="65"/>
      <c r="G1317" s="66"/>
    </row>
    <row r="1318" spans="3:7" s="52" customFormat="1" ht="12.75">
      <c r="C1318" s="65"/>
      <c r="G1318" s="66"/>
    </row>
    <row r="1319" spans="3:7" s="52" customFormat="1" ht="12.75">
      <c r="C1319" s="65"/>
      <c r="G1319" s="66"/>
    </row>
    <row r="1320" spans="3:7" s="52" customFormat="1" ht="12.75">
      <c r="C1320" s="65"/>
      <c r="G1320" s="66"/>
    </row>
    <row r="1321" spans="3:7" s="52" customFormat="1" ht="12.75">
      <c r="C1321" s="65"/>
      <c r="G1321" s="66"/>
    </row>
    <row r="1322" spans="3:7" s="52" customFormat="1" ht="12.75">
      <c r="C1322" s="65"/>
      <c r="G1322" s="66"/>
    </row>
    <row r="1323" spans="3:7" s="52" customFormat="1" ht="12.75">
      <c r="C1323" s="65"/>
      <c r="G1323" s="66"/>
    </row>
    <row r="1324" spans="3:7" s="52" customFormat="1" ht="12.75">
      <c r="C1324" s="65"/>
      <c r="G1324" s="66"/>
    </row>
    <row r="1325" spans="3:7" s="52" customFormat="1" ht="12.75">
      <c r="C1325" s="65"/>
      <c r="G1325" s="66"/>
    </row>
    <row r="1326" spans="3:7" s="52" customFormat="1" ht="12.75">
      <c r="C1326" s="65"/>
      <c r="G1326" s="66"/>
    </row>
    <row r="1327" spans="3:7" s="52" customFormat="1" ht="12.75">
      <c r="C1327" s="65"/>
      <c r="G1327" s="66"/>
    </row>
    <row r="1328" spans="3:7" s="52" customFormat="1" ht="12.75">
      <c r="C1328" s="65"/>
      <c r="G1328" s="66"/>
    </row>
    <row r="1329" spans="3:7" s="52" customFormat="1" ht="12.75">
      <c r="C1329" s="65"/>
      <c r="G1329" s="66"/>
    </row>
    <row r="1330" spans="3:7" s="52" customFormat="1" ht="12.75">
      <c r="C1330" s="65"/>
      <c r="G1330" s="66"/>
    </row>
    <row r="1331" spans="3:7" s="52" customFormat="1" ht="12.75">
      <c r="C1331" s="65"/>
      <c r="G1331" s="66"/>
    </row>
    <row r="1332" spans="3:7" s="52" customFormat="1" ht="12.75">
      <c r="C1332" s="65"/>
      <c r="G1332" s="66"/>
    </row>
    <row r="1333" spans="3:7" s="52" customFormat="1" ht="12.75">
      <c r="C1333" s="65"/>
      <c r="G1333" s="66"/>
    </row>
    <row r="1334" spans="3:7" s="52" customFormat="1" ht="12.75">
      <c r="C1334" s="65"/>
      <c r="G1334" s="66"/>
    </row>
    <row r="1335" spans="3:7" s="52" customFormat="1" ht="12.75">
      <c r="C1335" s="65"/>
      <c r="G1335" s="66"/>
    </row>
    <row r="1336" spans="3:7" s="52" customFormat="1" ht="12.75">
      <c r="C1336" s="65"/>
      <c r="G1336" s="66"/>
    </row>
    <row r="1337" spans="3:7" s="52" customFormat="1" ht="12.75">
      <c r="C1337" s="65"/>
      <c r="G1337" s="66"/>
    </row>
    <row r="1338" spans="3:7" s="52" customFormat="1" ht="12.75">
      <c r="C1338" s="65"/>
      <c r="G1338" s="66"/>
    </row>
    <row r="1339" spans="3:7" s="52" customFormat="1" ht="12.75">
      <c r="C1339" s="65"/>
      <c r="G1339" s="66"/>
    </row>
    <row r="1340" spans="3:7" s="52" customFormat="1" ht="12.75">
      <c r="C1340" s="65"/>
      <c r="G1340" s="66"/>
    </row>
    <row r="1341" spans="3:7" s="52" customFormat="1" ht="12.75">
      <c r="C1341" s="65"/>
      <c r="G1341" s="66"/>
    </row>
    <row r="1342" spans="3:7" s="52" customFormat="1" ht="12.75">
      <c r="C1342" s="65"/>
      <c r="G1342" s="66"/>
    </row>
    <row r="1343" spans="3:7" s="52" customFormat="1" ht="12.75">
      <c r="C1343" s="65"/>
      <c r="G1343" s="66"/>
    </row>
    <row r="1344" spans="3:7" s="52" customFormat="1" ht="12.75">
      <c r="C1344" s="65"/>
      <c r="G1344" s="66"/>
    </row>
    <row r="1345" spans="3:7" s="52" customFormat="1" ht="12.75">
      <c r="C1345" s="65"/>
      <c r="G1345" s="66"/>
    </row>
    <row r="1346" spans="3:7" s="52" customFormat="1" ht="12.75">
      <c r="C1346" s="65"/>
      <c r="G1346" s="66"/>
    </row>
    <row r="1347" spans="3:7" s="52" customFormat="1" ht="12.75">
      <c r="C1347" s="65"/>
      <c r="G1347" s="66"/>
    </row>
    <row r="1348" spans="3:7" s="52" customFormat="1" ht="12.75">
      <c r="C1348" s="65"/>
      <c r="G1348" s="66"/>
    </row>
    <row r="1349" spans="3:7" s="52" customFormat="1" ht="12.75">
      <c r="C1349" s="65"/>
      <c r="G1349" s="66"/>
    </row>
    <row r="1350" spans="3:7" s="52" customFormat="1" ht="12.75">
      <c r="C1350" s="65"/>
      <c r="G1350" s="66"/>
    </row>
    <row r="1351" spans="3:7" s="52" customFormat="1" ht="12.75">
      <c r="C1351" s="65"/>
      <c r="G1351" s="66"/>
    </row>
    <row r="1352" spans="3:7" s="52" customFormat="1" ht="12.75">
      <c r="C1352" s="65"/>
      <c r="G1352" s="66"/>
    </row>
    <row r="1353" spans="3:7" s="52" customFormat="1" ht="12.75">
      <c r="C1353" s="65"/>
      <c r="G1353" s="66"/>
    </row>
    <row r="1354" spans="3:7" s="52" customFormat="1" ht="12.75">
      <c r="C1354" s="65"/>
      <c r="G1354" s="66"/>
    </row>
    <row r="1355" spans="3:7" s="52" customFormat="1" ht="12.75">
      <c r="C1355" s="65"/>
      <c r="G1355" s="66"/>
    </row>
    <row r="1356" spans="3:7" s="52" customFormat="1" ht="12.75">
      <c r="C1356" s="65"/>
      <c r="G1356" s="66"/>
    </row>
    <row r="1357" spans="3:7" s="52" customFormat="1" ht="12.75">
      <c r="C1357" s="65"/>
      <c r="G1357" s="66"/>
    </row>
    <row r="1358" spans="3:7" s="52" customFormat="1" ht="12.75">
      <c r="C1358" s="65"/>
      <c r="G1358" s="66"/>
    </row>
    <row r="1359" spans="3:7" s="52" customFormat="1" ht="12.75">
      <c r="C1359" s="65"/>
      <c r="G1359" s="66"/>
    </row>
    <row r="1360" spans="3:7" s="52" customFormat="1" ht="12.75">
      <c r="C1360" s="65"/>
      <c r="G1360" s="66"/>
    </row>
    <row r="1361" spans="3:7" s="52" customFormat="1" ht="12.75">
      <c r="C1361" s="65"/>
      <c r="G1361" s="66"/>
    </row>
    <row r="1362" spans="3:7" s="52" customFormat="1" ht="12.75">
      <c r="C1362" s="65"/>
      <c r="G1362" s="66"/>
    </row>
    <row r="1363" spans="3:7" s="52" customFormat="1" ht="12.75">
      <c r="C1363" s="65"/>
      <c r="G1363" s="66"/>
    </row>
    <row r="1364" spans="3:7" s="52" customFormat="1" ht="12.75">
      <c r="C1364" s="65"/>
      <c r="G1364" s="66"/>
    </row>
    <row r="1365" spans="3:7" s="52" customFormat="1" ht="12.75">
      <c r="C1365" s="65"/>
      <c r="G1365" s="66"/>
    </row>
    <row r="1366" spans="3:7" s="52" customFormat="1" ht="12.75">
      <c r="C1366" s="65"/>
      <c r="G1366" s="66"/>
    </row>
    <row r="1367" spans="3:7" s="52" customFormat="1" ht="12.75">
      <c r="C1367" s="65"/>
      <c r="G1367" s="66"/>
    </row>
    <row r="1368" spans="3:7" s="52" customFormat="1" ht="12.75">
      <c r="C1368" s="65"/>
      <c r="G1368" s="66"/>
    </row>
    <row r="1369" spans="3:7" s="52" customFormat="1" ht="12.75">
      <c r="C1369" s="65"/>
      <c r="G1369" s="66"/>
    </row>
    <row r="1370" spans="3:7" s="52" customFormat="1" ht="12.75">
      <c r="C1370" s="65"/>
      <c r="G1370" s="66"/>
    </row>
    <row r="1371" spans="3:7" s="52" customFormat="1" ht="12.75">
      <c r="C1371" s="65"/>
      <c r="G1371" s="66"/>
    </row>
    <row r="1372" spans="3:7" s="52" customFormat="1" ht="12.75">
      <c r="C1372" s="65"/>
      <c r="G1372" s="66"/>
    </row>
    <row r="1373" spans="3:7" s="52" customFormat="1" ht="12.75">
      <c r="C1373" s="65"/>
      <c r="G1373" s="66"/>
    </row>
    <row r="1374" spans="3:7" s="52" customFormat="1" ht="12.75">
      <c r="C1374" s="65"/>
      <c r="G1374" s="66"/>
    </row>
    <row r="1375" spans="3:7" s="52" customFormat="1" ht="12.75">
      <c r="C1375" s="65"/>
      <c r="G1375" s="66"/>
    </row>
    <row r="1376" spans="3:7" s="52" customFormat="1" ht="12.75">
      <c r="C1376" s="65"/>
      <c r="G1376" s="66"/>
    </row>
    <row r="1377" spans="3:7" s="52" customFormat="1" ht="12.75">
      <c r="C1377" s="65"/>
      <c r="G1377" s="66"/>
    </row>
    <row r="1378" spans="3:7" s="52" customFormat="1" ht="12.75">
      <c r="C1378" s="65"/>
      <c r="G1378" s="66"/>
    </row>
    <row r="1379" spans="3:7" s="52" customFormat="1" ht="12.75">
      <c r="C1379" s="65"/>
      <c r="G1379" s="66"/>
    </row>
    <row r="1380" spans="3:7" s="52" customFormat="1" ht="12.75">
      <c r="C1380" s="65"/>
      <c r="G1380" s="66"/>
    </row>
    <row r="1381" spans="3:7" s="52" customFormat="1" ht="12.75">
      <c r="C1381" s="65"/>
      <c r="G1381" s="66"/>
    </row>
    <row r="1382" spans="3:7" s="52" customFormat="1" ht="12.75">
      <c r="C1382" s="65"/>
      <c r="G1382" s="66"/>
    </row>
    <row r="1383" spans="3:7" s="52" customFormat="1" ht="12.75">
      <c r="C1383" s="65"/>
      <c r="G1383" s="66"/>
    </row>
    <row r="1384" spans="3:7" s="52" customFormat="1" ht="12.75">
      <c r="C1384" s="65"/>
      <c r="G1384" s="66"/>
    </row>
    <row r="1385" spans="3:7" s="52" customFormat="1" ht="12.75">
      <c r="C1385" s="65"/>
      <c r="G1385" s="66"/>
    </row>
    <row r="1386" spans="3:7" s="52" customFormat="1" ht="12.75">
      <c r="C1386" s="65"/>
      <c r="G1386" s="66"/>
    </row>
    <row r="1387" spans="3:7" s="52" customFormat="1" ht="12.75">
      <c r="C1387" s="65"/>
      <c r="G1387" s="66"/>
    </row>
    <row r="1388" spans="3:7" s="52" customFormat="1" ht="12.75">
      <c r="C1388" s="65"/>
      <c r="G1388" s="66"/>
    </row>
    <row r="1389" spans="3:7" s="52" customFormat="1" ht="12.75">
      <c r="C1389" s="65"/>
      <c r="G1389" s="66"/>
    </row>
    <row r="1390" spans="3:7" s="52" customFormat="1" ht="12.75">
      <c r="C1390" s="65"/>
      <c r="G1390" s="66"/>
    </row>
    <row r="1391" spans="3:7" s="52" customFormat="1" ht="12.75">
      <c r="C1391" s="65"/>
      <c r="G1391" s="66"/>
    </row>
    <row r="1392" spans="3:7" s="52" customFormat="1" ht="12.75">
      <c r="C1392" s="65"/>
      <c r="G1392" s="66"/>
    </row>
    <row r="1393" spans="3:7" s="52" customFormat="1" ht="12.75">
      <c r="C1393" s="65"/>
      <c r="G1393" s="66"/>
    </row>
    <row r="1394" spans="3:7" s="52" customFormat="1" ht="12.75">
      <c r="C1394" s="65"/>
      <c r="G1394" s="66"/>
    </row>
    <row r="1395" spans="3:7" s="52" customFormat="1" ht="12.75">
      <c r="C1395" s="65"/>
      <c r="G1395" s="66"/>
    </row>
    <row r="1396" spans="3:7" s="52" customFormat="1" ht="12.75">
      <c r="C1396" s="65"/>
      <c r="G1396" s="66"/>
    </row>
    <row r="1397" spans="3:7" s="52" customFormat="1" ht="12.75">
      <c r="C1397" s="65"/>
      <c r="G1397" s="66"/>
    </row>
    <row r="1398" spans="3:7" s="52" customFormat="1" ht="12.75">
      <c r="C1398" s="65"/>
      <c r="G1398" s="66"/>
    </row>
    <row r="1399" spans="3:7" s="52" customFormat="1" ht="12.75">
      <c r="C1399" s="65"/>
      <c r="G1399" s="66"/>
    </row>
    <row r="1400" spans="3:7" s="52" customFormat="1" ht="12.75">
      <c r="C1400" s="65"/>
      <c r="G1400" s="66"/>
    </row>
    <row r="1401" spans="3:7" s="52" customFormat="1" ht="12.75">
      <c r="C1401" s="65"/>
      <c r="G1401" s="66"/>
    </row>
    <row r="1402" spans="3:7" s="52" customFormat="1" ht="12.75">
      <c r="C1402" s="65"/>
      <c r="G1402" s="66"/>
    </row>
    <row r="1403" spans="3:7" s="52" customFormat="1" ht="12.75">
      <c r="C1403" s="65"/>
      <c r="G1403" s="66"/>
    </row>
    <row r="1404" spans="3:7" s="52" customFormat="1" ht="12.75">
      <c r="C1404" s="65"/>
      <c r="G1404" s="66"/>
    </row>
    <row r="1405" spans="3:7" s="52" customFormat="1" ht="12.75">
      <c r="C1405" s="65"/>
      <c r="G1405" s="66"/>
    </row>
    <row r="1406" spans="3:7" s="52" customFormat="1" ht="12.75">
      <c r="C1406" s="65"/>
      <c r="G1406" s="66"/>
    </row>
    <row r="1407" spans="3:7" s="52" customFormat="1" ht="12.75">
      <c r="C1407" s="65"/>
      <c r="G1407" s="66"/>
    </row>
    <row r="1408" spans="3:7" s="52" customFormat="1" ht="12.75">
      <c r="C1408" s="65"/>
      <c r="G1408" s="66"/>
    </row>
    <row r="1409" spans="3:7" s="52" customFormat="1" ht="12.75">
      <c r="C1409" s="65"/>
      <c r="G1409" s="66"/>
    </row>
    <row r="1410" spans="3:7" s="52" customFormat="1" ht="12.75">
      <c r="C1410" s="65"/>
      <c r="G1410" s="66"/>
    </row>
    <row r="1411" spans="3:7" s="52" customFormat="1" ht="12.75">
      <c r="C1411" s="65"/>
      <c r="G1411" s="66"/>
    </row>
    <row r="1412" spans="3:7" s="52" customFormat="1" ht="12.75">
      <c r="C1412" s="65"/>
      <c r="G1412" s="66"/>
    </row>
    <row r="1413" spans="3:7" s="52" customFormat="1" ht="12.75">
      <c r="C1413" s="65"/>
      <c r="G1413" s="66"/>
    </row>
    <row r="1414" spans="3:7" s="52" customFormat="1" ht="12.75">
      <c r="C1414" s="65"/>
      <c r="G1414" s="66"/>
    </row>
    <row r="1415" spans="3:7" s="52" customFormat="1" ht="12.75">
      <c r="C1415" s="65"/>
      <c r="G1415" s="66"/>
    </row>
    <row r="1416" spans="3:7" s="52" customFormat="1" ht="12.75">
      <c r="C1416" s="65"/>
      <c r="G1416" s="66"/>
    </row>
    <row r="1417" spans="3:7" s="52" customFormat="1" ht="12.75">
      <c r="C1417" s="65"/>
      <c r="G1417" s="66"/>
    </row>
    <row r="1418" spans="3:7" s="52" customFormat="1" ht="12.75">
      <c r="C1418" s="65"/>
      <c r="G1418" s="66"/>
    </row>
    <row r="1419" spans="3:7" s="52" customFormat="1" ht="12.75">
      <c r="C1419" s="65"/>
      <c r="G1419" s="66"/>
    </row>
    <row r="1420" spans="3:7" s="52" customFormat="1" ht="12.75">
      <c r="C1420" s="65"/>
      <c r="G1420" s="66"/>
    </row>
    <row r="1421" spans="3:7" s="52" customFormat="1" ht="12.75">
      <c r="C1421" s="65"/>
      <c r="G1421" s="66"/>
    </row>
    <row r="1422" spans="3:7" s="52" customFormat="1" ht="12.75">
      <c r="C1422" s="65"/>
      <c r="G1422" s="66"/>
    </row>
    <row r="1423" spans="3:7" s="52" customFormat="1" ht="12.75">
      <c r="C1423" s="65"/>
      <c r="G1423" s="66"/>
    </row>
    <row r="1424" spans="3:7" s="52" customFormat="1" ht="12.75">
      <c r="C1424" s="65"/>
      <c r="G1424" s="66"/>
    </row>
    <row r="1425" spans="3:7" s="52" customFormat="1" ht="12.75">
      <c r="C1425" s="65"/>
      <c r="G1425" s="66"/>
    </row>
    <row r="1426" spans="3:7" s="52" customFormat="1" ht="12.75">
      <c r="C1426" s="65"/>
      <c r="G1426" s="66"/>
    </row>
    <row r="1427" spans="3:7" s="52" customFormat="1" ht="12.75">
      <c r="C1427" s="65"/>
      <c r="G1427" s="66"/>
    </row>
    <row r="1428" spans="3:7" s="52" customFormat="1" ht="12.75">
      <c r="C1428" s="65"/>
      <c r="G1428" s="66"/>
    </row>
    <row r="1429" spans="3:7" s="52" customFormat="1" ht="12.75">
      <c r="C1429" s="65"/>
      <c r="G1429" s="66"/>
    </row>
    <row r="1430" spans="3:7" s="52" customFormat="1" ht="12.75">
      <c r="C1430" s="65"/>
      <c r="G1430" s="66"/>
    </row>
    <row r="1431" spans="3:7" s="52" customFormat="1" ht="12.75">
      <c r="C1431" s="65"/>
      <c r="G1431" s="66"/>
    </row>
    <row r="1432" spans="3:7" s="52" customFormat="1" ht="12.75">
      <c r="C1432" s="65"/>
      <c r="G1432" s="66"/>
    </row>
    <row r="1433" spans="3:7" s="52" customFormat="1" ht="12.75">
      <c r="C1433" s="65"/>
      <c r="G1433" s="66"/>
    </row>
    <row r="1434" spans="3:7" s="52" customFormat="1" ht="12.75">
      <c r="C1434" s="65"/>
      <c r="G1434" s="66"/>
    </row>
    <row r="1435" spans="3:7" s="52" customFormat="1" ht="12.75">
      <c r="C1435" s="65"/>
      <c r="G1435" s="66"/>
    </row>
    <row r="1436" spans="3:7" s="52" customFormat="1" ht="12.75">
      <c r="C1436" s="65"/>
      <c r="G1436" s="66"/>
    </row>
    <row r="1437" spans="3:7" s="52" customFormat="1" ht="12.75">
      <c r="C1437" s="65"/>
      <c r="G1437" s="66"/>
    </row>
    <row r="1438" spans="3:7" s="52" customFormat="1" ht="12.75">
      <c r="C1438" s="65"/>
      <c r="G1438" s="66"/>
    </row>
    <row r="1439" spans="3:7" s="52" customFormat="1" ht="12.75">
      <c r="C1439" s="65"/>
      <c r="G1439" s="66"/>
    </row>
    <row r="1440" spans="3:7" s="52" customFormat="1" ht="12.75">
      <c r="C1440" s="65"/>
      <c r="G1440" s="66"/>
    </row>
    <row r="1441" spans="3:7" s="52" customFormat="1" ht="12.75">
      <c r="C1441" s="65"/>
      <c r="G1441" s="66"/>
    </row>
    <row r="1442" spans="3:7" s="52" customFormat="1" ht="12.75">
      <c r="C1442" s="65"/>
      <c r="G1442" s="66"/>
    </row>
    <row r="1443" spans="3:7" s="52" customFormat="1" ht="12.75">
      <c r="C1443" s="65"/>
      <c r="G1443" s="66"/>
    </row>
    <row r="1444" spans="3:7" s="52" customFormat="1" ht="12.75">
      <c r="C1444" s="65"/>
      <c r="G1444" s="66"/>
    </row>
    <row r="1445" spans="3:7" s="52" customFormat="1" ht="12.75">
      <c r="C1445" s="65"/>
      <c r="G1445" s="66"/>
    </row>
    <row r="1446" spans="3:7" s="52" customFormat="1" ht="12.75">
      <c r="C1446" s="65"/>
      <c r="G1446" s="66"/>
    </row>
    <row r="1447" spans="3:7" s="52" customFormat="1" ht="12.75">
      <c r="C1447" s="65"/>
      <c r="G1447" s="66"/>
    </row>
    <row r="1448" spans="3:7" s="52" customFormat="1" ht="12.75">
      <c r="C1448" s="65"/>
      <c r="G1448" s="66"/>
    </row>
    <row r="1449" spans="3:7" s="52" customFormat="1" ht="12.75">
      <c r="C1449" s="65"/>
      <c r="G1449" s="66"/>
    </row>
    <row r="1450" spans="3:7" s="52" customFormat="1" ht="12.75">
      <c r="C1450" s="65"/>
      <c r="G1450" s="66"/>
    </row>
    <row r="1451" spans="3:7" s="52" customFormat="1" ht="12.75">
      <c r="C1451" s="65"/>
      <c r="G1451" s="66"/>
    </row>
    <row r="1452" spans="3:7" s="52" customFormat="1" ht="12.75">
      <c r="C1452" s="65"/>
      <c r="G1452" s="66"/>
    </row>
    <row r="1453" spans="3:7" s="52" customFormat="1" ht="12.75">
      <c r="C1453" s="65"/>
      <c r="G1453" s="66"/>
    </row>
    <row r="1454" spans="3:7" s="52" customFormat="1" ht="12.75">
      <c r="C1454" s="65"/>
      <c r="G1454" s="66"/>
    </row>
    <row r="1455" spans="3:7" s="52" customFormat="1" ht="12.75">
      <c r="C1455" s="65"/>
      <c r="G1455" s="66"/>
    </row>
    <row r="1456" spans="3:7" s="52" customFormat="1" ht="12.75">
      <c r="C1456" s="65"/>
      <c r="G1456" s="66"/>
    </row>
    <row r="1457" spans="3:7" s="52" customFormat="1" ht="12.75">
      <c r="C1457" s="65"/>
      <c r="G1457" s="66"/>
    </row>
    <row r="1458" spans="3:7" s="52" customFormat="1" ht="12.75">
      <c r="C1458" s="65"/>
      <c r="G1458" s="66"/>
    </row>
    <row r="1459" spans="3:7" s="52" customFormat="1" ht="12.75">
      <c r="C1459" s="65"/>
      <c r="G1459" s="66"/>
    </row>
    <row r="1460" spans="3:7" s="52" customFormat="1" ht="12.75">
      <c r="C1460" s="65"/>
      <c r="G1460" s="66"/>
    </row>
    <row r="1461" spans="3:7" s="52" customFormat="1" ht="12.75">
      <c r="C1461" s="65"/>
      <c r="G1461" s="66"/>
    </row>
    <row r="1462" spans="3:7" s="52" customFormat="1" ht="12.75">
      <c r="C1462" s="65"/>
      <c r="G1462" s="66"/>
    </row>
    <row r="1463" spans="3:7" s="52" customFormat="1" ht="12.75">
      <c r="C1463" s="65"/>
      <c r="G1463" s="66"/>
    </row>
    <row r="1464" spans="3:7" s="52" customFormat="1" ht="12.75">
      <c r="C1464" s="65"/>
      <c r="G1464" s="66"/>
    </row>
    <row r="1465" spans="3:7" s="52" customFormat="1" ht="12.75">
      <c r="C1465" s="65"/>
      <c r="G1465" s="66"/>
    </row>
    <row r="1466" spans="3:7" s="52" customFormat="1" ht="12.75">
      <c r="C1466" s="65"/>
      <c r="G1466" s="66"/>
    </row>
    <row r="1467" spans="3:7" s="52" customFormat="1" ht="12.75">
      <c r="C1467" s="65"/>
      <c r="G1467" s="66"/>
    </row>
    <row r="1468" spans="3:7" s="52" customFormat="1" ht="12.75">
      <c r="C1468" s="65"/>
      <c r="G1468" s="66"/>
    </row>
    <row r="1469" spans="3:7" s="52" customFormat="1" ht="12.75">
      <c r="C1469" s="65"/>
      <c r="G1469" s="66"/>
    </row>
    <row r="1470" spans="3:7" s="52" customFormat="1" ht="12.75">
      <c r="C1470" s="65"/>
      <c r="G1470" s="66"/>
    </row>
    <row r="1471" spans="3:7" s="52" customFormat="1" ht="12.75">
      <c r="C1471" s="65"/>
      <c r="G1471" s="66"/>
    </row>
    <row r="1472" spans="3:7" s="52" customFormat="1" ht="12.75">
      <c r="C1472" s="65"/>
      <c r="G1472" s="66"/>
    </row>
    <row r="1473" spans="3:7" s="52" customFormat="1" ht="12.75">
      <c r="C1473" s="65"/>
      <c r="G1473" s="66"/>
    </row>
    <row r="1474" spans="3:7" s="52" customFormat="1" ht="12.75">
      <c r="C1474" s="65"/>
      <c r="G1474" s="66"/>
    </row>
    <row r="1475" spans="3:7" s="52" customFormat="1" ht="12.75">
      <c r="C1475" s="65"/>
      <c r="G1475" s="66"/>
    </row>
    <row r="1476" spans="3:7" s="52" customFormat="1" ht="12.75">
      <c r="C1476" s="65"/>
      <c r="G1476" s="66"/>
    </row>
    <row r="1477" spans="3:7" s="52" customFormat="1" ht="12.75">
      <c r="C1477" s="65"/>
      <c r="G1477" s="66"/>
    </row>
    <row r="1478" spans="3:7" s="52" customFormat="1" ht="12.75">
      <c r="C1478" s="65"/>
      <c r="G1478" s="66"/>
    </row>
    <row r="1479" spans="3:7" s="52" customFormat="1" ht="12.75">
      <c r="C1479" s="65"/>
      <c r="G1479" s="66"/>
    </row>
    <row r="1480" spans="3:7" s="52" customFormat="1" ht="12.75">
      <c r="C1480" s="65"/>
      <c r="G1480" s="66"/>
    </row>
    <row r="1481" spans="3:7" s="52" customFormat="1" ht="12.75">
      <c r="C1481" s="65"/>
      <c r="G1481" s="66"/>
    </row>
    <row r="1482" spans="3:7" s="52" customFormat="1" ht="12.75">
      <c r="C1482" s="65"/>
      <c r="G1482" s="66"/>
    </row>
    <row r="1483" spans="3:7" s="52" customFormat="1" ht="12.75">
      <c r="C1483" s="65"/>
      <c r="G1483" s="66"/>
    </row>
    <row r="1484" spans="3:7" s="52" customFormat="1" ht="12.75">
      <c r="C1484" s="65"/>
      <c r="G1484" s="66"/>
    </row>
    <row r="1485" spans="3:7" s="52" customFormat="1" ht="12.75">
      <c r="C1485" s="65"/>
      <c r="G1485" s="66"/>
    </row>
    <row r="1486" spans="3:7" s="52" customFormat="1" ht="12.75">
      <c r="C1486" s="65"/>
      <c r="G1486" s="66"/>
    </row>
    <row r="1487" spans="3:7" s="52" customFormat="1" ht="12.75">
      <c r="C1487" s="65"/>
      <c r="G1487" s="66"/>
    </row>
    <row r="1488" spans="3:7" s="52" customFormat="1" ht="12.75">
      <c r="C1488" s="65"/>
      <c r="G1488" s="66"/>
    </row>
    <row r="1489" spans="3:7" s="52" customFormat="1" ht="12.75">
      <c r="C1489" s="65"/>
      <c r="G1489" s="66"/>
    </row>
    <row r="1490" spans="3:7" s="52" customFormat="1" ht="12.75">
      <c r="C1490" s="65"/>
      <c r="G1490" s="66"/>
    </row>
    <row r="1491" spans="3:7" s="52" customFormat="1" ht="12.75">
      <c r="C1491" s="65"/>
      <c r="G1491" s="66"/>
    </row>
    <row r="1492" spans="3:7" s="52" customFormat="1" ht="12.75">
      <c r="C1492" s="65"/>
      <c r="G1492" s="66"/>
    </row>
    <row r="1493" spans="3:7" s="52" customFormat="1" ht="12.75">
      <c r="C1493" s="65"/>
      <c r="G1493" s="66"/>
    </row>
    <row r="1494" spans="3:7" s="52" customFormat="1" ht="12.75">
      <c r="C1494" s="65"/>
      <c r="G1494" s="66"/>
    </row>
    <row r="1495" spans="3:7" s="52" customFormat="1" ht="12.75">
      <c r="C1495" s="65"/>
      <c r="G1495" s="66"/>
    </row>
    <row r="1496" spans="3:7" s="52" customFormat="1" ht="12.75">
      <c r="C1496" s="65"/>
      <c r="G1496" s="66"/>
    </row>
    <row r="1497" spans="3:7" s="52" customFormat="1" ht="12.75">
      <c r="C1497" s="65"/>
      <c r="G1497" s="66"/>
    </row>
    <row r="1498" spans="3:7" s="52" customFormat="1" ht="12.75">
      <c r="C1498" s="65"/>
      <c r="G1498" s="66"/>
    </row>
    <row r="1499" spans="3:7" s="52" customFormat="1" ht="12.75">
      <c r="C1499" s="65"/>
      <c r="G1499" s="66"/>
    </row>
    <row r="1500" spans="3:7" s="52" customFormat="1" ht="12.75">
      <c r="C1500" s="65"/>
      <c r="G1500" s="66"/>
    </row>
    <row r="1501" spans="3:7" s="52" customFormat="1" ht="12.75">
      <c r="C1501" s="65"/>
      <c r="G1501" s="66"/>
    </row>
    <row r="1502" spans="3:7" s="52" customFormat="1" ht="12.75">
      <c r="C1502" s="65"/>
      <c r="G1502" s="66"/>
    </row>
    <row r="1503" spans="3:7" s="52" customFormat="1" ht="12.75">
      <c r="C1503" s="65"/>
      <c r="G1503" s="66"/>
    </row>
    <row r="1504" spans="3:7" s="52" customFormat="1" ht="12.75">
      <c r="C1504" s="65"/>
      <c r="G1504" s="66"/>
    </row>
    <row r="1505" spans="3:7" s="52" customFormat="1" ht="12.75">
      <c r="C1505" s="65"/>
      <c r="G1505" s="66"/>
    </row>
    <row r="1506" spans="3:7" s="52" customFormat="1" ht="12.75">
      <c r="C1506" s="65"/>
      <c r="G1506" s="66"/>
    </row>
    <row r="1507" spans="3:7" s="52" customFormat="1" ht="12.75">
      <c r="C1507" s="65"/>
      <c r="G1507" s="66"/>
    </row>
    <row r="1508" spans="3:7" s="52" customFormat="1" ht="12.75">
      <c r="C1508" s="65"/>
      <c r="G1508" s="66"/>
    </row>
    <row r="1509" spans="3:7" s="52" customFormat="1" ht="12.75">
      <c r="C1509" s="65"/>
      <c r="G1509" s="66"/>
    </row>
    <row r="1510" spans="3:7" s="52" customFormat="1" ht="12.75">
      <c r="C1510" s="65"/>
      <c r="G1510" s="66"/>
    </row>
    <row r="1511" spans="3:7" s="52" customFormat="1" ht="12.75">
      <c r="C1511" s="65"/>
      <c r="G1511" s="66"/>
    </row>
    <row r="1512" spans="3:7" s="52" customFormat="1" ht="12.75">
      <c r="C1512" s="65"/>
      <c r="G1512" s="66"/>
    </row>
    <row r="1513" spans="3:7" s="52" customFormat="1" ht="12.75">
      <c r="C1513" s="65"/>
      <c r="G1513" s="66"/>
    </row>
    <row r="1514" spans="3:7" s="52" customFormat="1" ht="12.75">
      <c r="C1514" s="65"/>
      <c r="G1514" s="66"/>
    </row>
    <row r="1515" spans="3:7" s="52" customFormat="1" ht="12.75">
      <c r="C1515" s="65"/>
      <c r="G1515" s="66"/>
    </row>
    <row r="1516" spans="3:7" s="52" customFormat="1" ht="12.75">
      <c r="C1516" s="65"/>
      <c r="G1516" s="66"/>
    </row>
    <row r="1517" spans="3:7" s="52" customFormat="1" ht="12.75">
      <c r="C1517" s="65"/>
      <c r="G1517" s="66"/>
    </row>
    <row r="1518" spans="3:7" s="52" customFormat="1" ht="12.75">
      <c r="C1518" s="65"/>
      <c r="G1518" s="66"/>
    </row>
    <row r="1519" spans="3:7" s="52" customFormat="1" ht="12.75">
      <c r="C1519" s="65"/>
      <c r="G1519" s="66"/>
    </row>
    <row r="1520" spans="3:7" s="52" customFormat="1" ht="12.75">
      <c r="C1520" s="65"/>
      <c r="G1520" s="66"/>
    </row>
    <row r="1521" spans="3:7" s="52" customFormat="1" ht="12.75">
      <c r="C1521" s="65"/>
      <c r="G1521" s="66"/>
    </row>
    <row r="1522" spans="3:7" s="52" customFormat="1" ht="12.75">
      <c r="C1522" s="65"/>
      <c r="G1522" s="66"/>
    </row>
    <row r="1523" spans="3:7" s="52" customFormat="1" ht="12.75">
      <c r="C1523" s="65"/>
      <c r="G1523" s="66"/>
    </row>
    <row r="1524" spans="3:7" s="52" customFormat="1" ht="12.75">
      <c r="C1524" s="65"/>
      <c r="G1524" s="66"/>
    </row>
    <row r="1525" spans="3:7" s="52" customFormat="1" ht="12.75">
      <c r="C1525" s="65"/>
      <c r="G1525" s="66"/>
    </row>
    <row r="1526" spans="3:7" s="52" customFormat="1" ht="12.75">
      <c r="C1526" s="65"/>
      <c r="G1526" s="66"/>
    </row>
    <row r="1527" spans="3:7" s="52" customFormat="1" ht="12.75">
      <c r="C1527" s="65"/>
      <c r="G1527" s="66"/>
    </row>
    <row r="1528" spans="3:7" s="52" customFormat="1" ht="12.75">
      <c r="C1528" s="65"/>
      <c r="G1528" s="66"/>
    </row>
    <row r="1529" spans="3:7" s="52" customFormat="1" ht="12.75">
      <c r="C1529" s="65"/>
      <c r="G1529" s="66"/>
    </row>
    <row r="1530" spans="3:7" s="52" customFormat="1" ht="12.75">
      <c r="C1530" s="65"/>
      <c r="G1530" s="66"/>
    </row>
    <row r="1531" spans="3:7" s="52" customFormat="1" ht="12.75">
      <c r="C1531" s="65"/>
      <c r="G1531" s="66"/>
    </row>
    <row r="1532" spans="3:7" s="52" customFormat="1" ht="12.75">
      <c r="C1532" s="65"/>
      <c r="G1532" s="66"/>
    </row>
    <row r="1533" spans="3:7" s="52" customFormat="1" ht="12.75">
      <c r="C1533" s="65"/>
      <c r="G1533" s="66"/>
    </row>
    <row r="1534" spans="3:7" s="52" customFormat="1" ht="12.75">
      <c r="C1534" s="65"/>
      <c r="G1534" s="66"/>
    </row>
    <row r="1535" spans="3:7" s="52" customFormat="1" ht="12.75">
      <c r="C1535" s="65"/>
      <c r="G1535" s="66"/>
    </row>
    <row r="1536" spans="3:7" s="52" customFormat="1" ht="12.75">
      <c r="C1536" s="65"/>
      <c r="G1536" s="66"/>
    </row>
    <row r="1537" spans="3:7" s="52" customFormat="1" ht="12.75">
      <c r="C1537" s="65"/>
      <c r="G1537" s="66"/>
    </row>
    <row r="1538" spans="3:7" s="52" customFormat="1" ht="12.75">
      <c r="C1538" s="65"/>
      <c r="G1538" s="66"/>
    </row>
    <row r="1539" spans="3:7" s="52" customFormat="1" ht="12.75">
      <c r="C1539" s="65"/>
      <c r="G1539" s="66"/>
    </row>
    <row r="1540" spans="3:7" s="52" customFormat="1" ht="12.75">
      <c r="C1540" s="65"/>
      <c r="G1540" s="66"/>
    </row>
    <row r="1541" spans="3:7" s="52" customFormat="1" ht="12.75">
      <c r="C1541" s="65"/>
      <c r="G1541" s="66"/>
    </row>
    <row r="1542" spans="3:7" s="52" customFormat="1" ht="12.75">
      <c r="C1542" s="65"/>
      <c r="G1542" s="66"/>
    </row>
    <row r="1543" spans="3:7" s="52" customFormat="1" ht="12.75">
      <c r="C1543" s="65"/>
      <c r="G1543" s="66"/>
    </row>
    <row r="1544" spans="3:7" s="52" customFormat="1" ht="12.75">
      <c r="C1544" s="65"/>
      <c r="G1544" s="66"/>
    </row>
    <row r="1545" spans="3:7" s="52" customFormat="1" ht="12.75">
      <c r="C1545" s="65"/>
      <c r="G1545" s="66"/>
    </row>
    <row r="1546" spans="3:7" s="52" customFormat="1" ht="12.75">
      <c r="C1546" s="65"/>
      <c r="G1546" s="66"/>
    </row>
    <row r="1547" spans="3:7" s="52" customFormat="1" ht="12.75">
      <c r="C1547" s="65"/>
      <c r="G1547" s="66"/>
    </row>
    <row r="1548" ht="12.75">
      <c r="H1548" s="52"/>
    </row>
    <row r="1549" ht="12.75">
      <c r="F1549" s="23"/>
    </row>
  </sheetData>
  <sheetProtection/>
  <mergeCells count="12">
    <mergeCell ref="A8:G8"/>
    <mergeCell ref="G11:G12"/>
    <mergeCell ref="A11:A12"/>
    <mergeCell ref="B4:E4"/>
    <mergeCell ref="B1:G1"/>
    <mergeCell ref="B2:G2"/>
    <mergeCell ref="B3:G3"/>
    <mergeCell ref="F5:G5"/>
    <mergeCell ref="B11:E11"/>
    <mergeCell ref="F11:F12"/>
    <mergeCell ref="G4:H4"/>
    <mergeCell ref="B5:E5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Начальник отдела</cp:lastModifiedBy>
  <cp:lastPrinted>2022-02-21T09:08:11Z</cp:lastPrinted>
  <dcterms:created xsi:type="dcterms:W3CDTF">2007-09-27T04:48:52Z</dcterms:created>
  <dcterms:modified xsi:type="dcterms:W3CDTF">2022-04-21T04:51:43Z</dcterms:modified>
  <cp:category/>
  <cp:version/>
  <cp:contentType/>
  <cp:contentStatus/>
</cp:coreProperties>
</file>