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T8" i="1" l="1"/>
  <c r="T7" i="1"/>
  <c r="S8" i="1"/>
  <c r="S7" i="1"/>
  <c r="R8" i="1"/>
  <c r="R7" i="1"/>
  <c r="Q7" i="1"/>
  <c r="P8" i="1"/>
  <c r="P240" i="1"/>
  <c r="P239" i="1"/>
  <c r="P7" i="1" s="1"/>
  <c r="O7" i="1"/>
  <c r="N8" i="1"/>
  <c r="N7" i="1"/>
  <c r="M7" i="1"/>
  <c r="L8" i="1"/>
  <c r="L7" i="1"/>
  <c r="K7" i="1"/>
  <c r="J8" i="1"/>
  <c r="J7" i="1"/>
  <c r="I7" i="1"/>
  <c r="G7" i="1"/>
  <c r="F7" i="1"/>
  <c r="C7" i="1" s="1"/>
  <c r="Q35" i="1"/>
  <c r="G240" i="1" l="1"/>
  <c r="G239" i="1"/>
  <c r="R240" i="1"/>
  <c r="R239" i="1"/>
  <c r="G228" i="1"/>
  <c r="G227" i="1"/>
  <c r="T228" i="1"/>
  <c r="T227" i="1"/>
  <c r="P227" i="1"/>
  <c r="N228" i="1"/>
  <c r="N227" i="1"/>
  <c r="L228" i="1"/>
  <c r="L227" i="1"/>
  <c r="J228" i="1"/>
  <c r="J227" i="1"/>
  <c r="R200" i="1"/>
  <c r="R199" i="1"/>
  <c r="G200" i="1"/>
  <c r="G199" i="1"/>
  <c r="C199" i="1"/>
  <c r="F199" i="1"/>
  <c r="Q199" i="1" l="1"/>
  <c r="S35" i="1"/>
  <c r="G36" i="1"/>
  <c r="G35" i="1"/>
  <c r="R36" i="1"/>
  <c r="R35" i="1"/>
  <c r="F35" i="1"/>
  <c r="C35" i="1"/>
  <c r="P200" i="1" l="1"/>
  <c r="P199" i="1"/>
  <c r="O199" i="1"/>
  <c r="N200" i="1" l="1"/>
  <c r="N199" i="1"/>
  <c r="M199" i="1"/>
  <c r="K199" i="1"/>
  <c r="L199" i="1"/>
  <c r="T36" i="1" l="1"/>
  <c r="T35" i="1"/>
  <c r="P36" i="1" l="1"/>
  <c r="P35" i="1"/>
  <c r="O35" i="1"/>
  <c r="M35" i="1"/>
  <c r="N36" i="1"/>
  <c r="N35" i="1"/>
  <c r="L36" i="1"/>
  <c r="L35" i="1"/>
  <c r="J36" i="1"/>
  <c r="J35" i="1"/>
</calcChain>
</file>

<file path=xl/sharedStrings.xml><?xml version="1.0" encoding="utf-8"?>
<sst xmlns="http://schemas.openxmlformats.org/spreadsheetml/2006/main" count="252" uniqueCount="145">
  <si>
    <t>Наименование мероприятия</t>
  </si>
  <si>
    <t>Протяженность дорог, км</t>
  </si>
  <si>
    <t>Площадь благоустройства, кв.м.</t>
  </si>
  <si>
    <t>Срок исполнения, год</t>
  </si>
  <si>
    <t>Сроки реализации мероприятий</t>
  </si>
  <si>
    <t>Ответственный исполнитель</t>
  </si>
  <si>
    <t>2017-2024 годы</t>
  </si>
  <si>
    <t>2017 год</t>
  </si>
  <si>
    <t>2018 год</t>
  </si>
  <si>
    <t>2019 год</t>
  </si>
  <si>
    <t>2020 год</t>
  </si>
  <si>
    <t>2021 год</t>
  </si>
  <si>
    <t>2022 год</t>
  </si>
  <si>
    <t>км (кв.м)</t>
  </si>
  <si>
    <t>Объем финансирования, всего/местный бюджет тыс. рублей</t>
  </si>
  <si>
    <t>Объем финансирования, всего/местный бюджет  тыс. рублей</t>
  </si>
  <si>
    <t>км (кв.</t>
  </si>
  <si>
    <t>м)</t>
  </si>
  <si>
    <t>Всего по Программе:</t>
  </si>
  <si>
    <t>2017-2022</t>
  </si>
  <si>
    <t>в том числе по разделам:</t>
  </si>
  <si>
    <t>1. Строительство автомобильных дорог</t>
  </si>
  <si>
    <t>Строительство Подъездной автомобильной дороги к зоне жилой застройки: пос. Красное поле, Сосновский район, Челябинской области</t>
  </si>
  <si>
    <t>2017-2018</t>
  </si>
  <si>
    <t>Администрация Сосновского района</t>
  </si>
  <si>
    <t>Строительство автомобильной дороги Проектная 5 в пос. Западный Сосновского муниципального района (2 этап)</t>
  </si>
  <si>
    <t>2020/ 2021</t>
  </si>
  <si>
    <t>Строительство автомобильной дороги Проектная 6 в пос. Западный Сосновского муниципального района (2 этап)</t>
  </si>
  <si>
    <t>Строительство автомобильной дороги Проектная 7 в пос. Западный Сосновского муниципального района (2 этап)</t>
  </si>
  <si>
    <t>Строительство подъездных путей к микрорайону Белый Хутор поселка Западный</t>
  </si>
  <si>
    <t>2019-2020</t>
  </si>
  <si>
    <t>Строительство подъездных путей к поселку Терема Сосновского района Челябинской обл.</t>
  </si>
  <si>
    <t>Строительство подъездных путей к микрорайону Белый Хутор поселка Западный. Переустройство КВЛ 500кВ ЮУГРЭС 2-Шагол, при пересечении с автомобильной дорогой Подъездные пути к микрорайону Белый Хутор поселка Западный</t>
  </si>
  <si>
    <t xml:space="preserve">Строительство и реконструкция подъездных путей к п.Терема. Реконструкция газопровода высокого давления 5,4 Мпа к ГРС Солнечная Долина Ду 100 мм. </t>
  </si>
  <si>
    <t>Автомобильный мост через р. Зюзелга в пос. Есаульский Сосновского района Челябинской области</t>
  </si>
  <si>
    <t>Строительство ул. Набережная в поселке Западный Сосновского муниципального района Челябинской области</t>
  </si>
  <si>
    <t>Итого по разделу 1:</t>
  </si>
  <si>
    <t>2. Ремонт автомобильных дорог, улиц</t>
  </si>
  <si>
    <t>Ремонт автодороги по ул. Солнечная от дома № 1 до дома № 11 в с. Долгодеревенское</t>
  </si>
  <si>
    <t>Ремонт автодороги по ул. 40 лет Октября в д. Шигаево</t>
  </si>
  <si>
    <t>Ремонт автодороги по ул. Спутника в д. Шигаево</t>
  </si>
  <si>
    <t>Ремонт автодороги по ул. 1 Мая д. Казанцево</t>
  </si>
  <si>
    <t>Ремонт дорожного покрытия улиц Солнечная в п. Трубный</t>
  </si>
  <si>
    <t>Ремонт автодорог по ул. Березовая, Васильковая, Линейная, Теннистая  д. Шимаковка</t>
  </si>
  <si>
    <t>Выполнение работ по  Ремонту автодороги по ул. Энтузиастов  п. Красное Поле</t>
  </si>
  <si>
    <t>Выполнение работ по  Ремонту автомобильной дороги по ул. Малиновского  в п. Мирный</t>
  </si>
  <si>
    <t>Ремонт автомобильной дороги «Обход города Челябинска полигон ТБО (Полетаево)»</t>
  </si>
  <si>
    <t xml:space="preserve">Ремонт дорожного полотна ул. Российская с.Долгодеревенское </t>
  </si>
  <si>
    <t>Ремонт дорожного полотна въезд в с.Баландино</t>
  </si>
  <si>
    <t>Ремонт дорожного полотна улично-дорожной сети с.Долгодеревенское</t>
  </si>
  <si>
    <t>Ремонт дорожного полотна въезд в д.Урефты</t>
  </si>
  <si>
    <t>Ремонт дорожного полотна ул. Центральная 210*7 в с. Долгодеревенское</t>
  </si>
  <si>
    <t>Ремонт дорожного полотна ул. Трассовая (участок от ул.Парковая до ул.Изумрудная 385*7м с.Долгодеревенское</t>
  </si>
  <si>
    <t>Ремонт дорожного полотна ул. Сиреневая 400*6 в с.Долгодеревенское</t>
  </si>
  <si>
    <t>Ремонт дорог по ул.Береговая в д.Алишева</t>
  </si>
  <si>
    <t>Ремонт асфальтового покрытия ул. Российская в п.Есаульский</t>
  </si>
  <si>
    <t>Ремонт асфальтового покрытия ул. Лесная в п.Есаульский</t>
  </si>
  <si>
    <t>Ремонт дорожного полотна ул. Школьная 275*5 м  в п.Мирный</t>
  </si>
  <si>
    <t>Ремонт дорожного полотна пер. Школьный 334*5 м  в п.Мирный</t>
  </si>
  <si>
    <t>Ремонт дорожного полотна продолжение ул. Центральная 1600*7 в д. Шимаковка</t>
  </si>
  <si>
    <t>Ремонт автодороги ул. Пушкина - ул. Ленина 520*6м в д. Новое Поле</t>
  </si>
  <si>
    <t>Ремонт дорожного полотна по ул. Северная 610*6м+40*10м в д. Касарги</t>
  </si>
  <si>
    <t>Ремонт улично-дорожной сети с. Вознесенка Сосновского района</t>
  </si>
  <si>
    <t>Ремонт автодороги по ул. Ленина 1900*6м в п. Есаульский</t>
  </si>
  <si>
    <t>Ремонт дорожного полотна по ул. Полевая 620*6м+съезды в п. Красное Поле</t>
  </si>
  <si>
    <t>Ремонт дорожного полотна по ул. Садовая 400*6 м в п. Красное Поле</t>
  </si>
  <si>
    <t>Выполнение мероприятий по обеспечению безопасности дорожного движения у МДОУ № 36 по ул. Школьная п. Теченский</t>
  </si>
  <si>
    <t>Выполнение мероприятий по обеспечению безопасности дорожного движения у МОУ Б.Баландинская СОШ по ул. Озерная с. Б. Баландино</t>
  </si>
  <si>
    <t>Выполнение мероприятий по обеспечению безопасности дорожного движения у МОУ «Теченская СОШ» по ул. Школьная п. Теченский</t>
  </si>
  <si>
    <t>Выполнение мероприятий по обеспечению безопасности дорожного движения у МДОУ ДС п. Полевой по ул. Лесная и Центральная</t>
  </si>
  <si>
    <t>Выполнение мероприятий по обеспечению безопасности дорожного движения у МДОУ № 14 по ул. Гагарина п. Солнечный</t>
  </si>
  <si>
    <t>Выполнение мероприятий по обеспечению безопасности дорожного движения у МОУ «Вознесенская СОШ по ул. Школьная с. Вознесенка</t>
  </si>
  <si>
    <t>Выполнение мероприятий по обеспечению безопасности дорожного движения у МОУ «Саккуловская СОШ» по ул. Школьная, д. Султаева</t>
  </si>
  <si>
    <t>Выполнение мероприятий по обеспечению безопасности дорожного движения у МОУ «СОШ п. Полевой» по ул. Центральная п. Полевой</t>
  </si>
  <si>
    <t>Выполнение мероприятий по обеспечению безопасности дорожного движения у МОУ «Томинская СОШ» по ул. Мира п. Томинский</t>
  </si>
  <si>
    <t>Выполнение мероприятий по обеспечению безопасности дорожного движения у МОУ «Есаульская СОШ» по ул. Бердюгина и Рябиновая п. Есаульский</t>
  </si>
  <si>
    <t>Выполнение мероприятий по обеспечению безопасности дорожного движения у МОУ «Солнечная СОШ» по ул. Мира п. Солнечный</t>
  </si>
  <si>
    <t>Выполнение мероприятий по обеспечению безопасности дорожного движения у МОУ «Смольнинская СОШ» по ул. Школьная д. Смольное</t>
  </si>
  <si>
    <t>Выполнение мероприятий по обеспечению безопасности дорожного движения у МОУ «Кременкульская СОШ» по ул. Ленина с. Кременкуль</t>
  </si>
  <si>
    <t>Выполнение мероприятий по обеспечению безопасности дорожного движения у МДОУ «ДС комбинированного вида» ул. Ленина с. Кременкуль</t>
  </si>
  <si>
    <t>Ремонт дорожного полотна по ул. Феникса 400*600м в п. Красное Поле</t>
  </si>
  <si>
    <t>Ремонта дорожного полотна по ул. Ленина от ул. Свердловская до котельной № 3 470*5м+310*2м с. Долгодеревенское</t>
  </si>
  <si>
    <t>Ремонта дорожного полотна ул. Светлая 172*6м в с. Долгодеревенское</t>
  </si>
  <si>
    <t>Ремонт дорожного полотна по ул. Тополинная 200*6м в п. Саргазы</t>
  </si>
  <si>
    <t>Ремонт дорожного полотна по ул. Свободы 580*5м в д. Ужевка</t>
  </si>
  <si>
    <t>Ремонт автодороги ул. Набережная 223*10м п. Саргазы</t>
  </si>
  <si>
    <t>Ремонт автомобильной дороги по ул. Солнечная – ул. Береговая в п. Южно-Челябинский Прииск</t>
  </si>
  <si>
    <t>Ремонт дорожного полотна по пер. Покровский от ул. Изумрудная до пер. Цветочный 230*6 с Долгодеревенское</t>
  </si>
  <si>
    <t>Ремонт дорожного полотна по ул. Изумрудная от ул. Трассовая до ул. Луговая 330*6 с. Долгодеревенское</t>
  </si>
  <si>
    <t>Ремонт дорожного полотна по ул. Изумрудная от ул. Луговая до детского сада 280*6 с. Долгодеревенское</t>
  </si>
  <si>
    <t>Ремонт дорожного полотна по ул Кленовая в п. Новый Кременкуль</t>
  </si>
  <si>
    <t>Ремонт дорожного полотна по ул. Центральная – ул. Университетская в п. Новый Кременкуль</t>
  </si>
  <si>
    <t>Ремонт дорожного полотна ул. Полевая 316*6м в с. Долгодеревенское</t>
  </si>
  <si>
    <t>Ремонт дорожного полотна по ул. Придорожная 565*6 в с. Долгодеревенское</t>
  </si>
  <si>
    <t>Ремонт дорожного полотна от ул. Южная на ул. Полевая до ул. Пограничная 375*6 в с. Долгодеревенское</t>
  </si>
  <si>
    <t>Ремонт дорожного покрытия ул.Школьная в с.Кайгородово, 2953х6 м</t>
  </si>
  <si>
    <t>Ремонт дорожного полотна ул. Светлая 155*5,5 м +70*6 м в с. Долгодеревенское</t>
  </si>
  <si>
    <t>ремонт дорожного полотна от СНТ Тимер до СНТ Загородный поселок Журавли 2740*7  м</t>
  </si>
  <si>
    <t>Ремонт дорожного полотна по ул. Цветочная Поляна 280*6м +250*5,5м в с. Долгодеревенское</t>
  </si>
  <si>
    <t>Ремонта дорожного полотна по ул. Трактористов 204м+премыкание ул. Трактористов - ул. Гагарина п. Есаульский</t>
  </si>
  <si>
    <t>Устройство асфальтового покрытия по ул.Авиаторов 730х8 м в п.Красное Поле</t>
  </si>
  <si>
    <t>Ремонт дорожного полотна на участке пересечения ул. Сказочная - ул. Храмовая до трассы М5 70*6 м д. Казанцево</t>
  </si>
  <si>
    <t>ремонт дорожного полотна по ул. Победы 1710*6м д. Б. Таскино</t>
  </si>
  <si>
    <t>ремонт дорожного полотна по ул. Пионерская 400*7м в п. Сагаусты</t>
  </si>
  <si>
    <t>Ремонт дорожного полотна по ул. Раздольная 510*7 м в п. Сагаусты</t>
  </si>
  <si>
    <t>Ремонт дорожного полотна по ул. Молодежная 450*7 м п. Сагаусты</t>
  </si>
  <si>
    <t>Ремонт дорожного полотна по пер. Брезовый 345*6м в п. Сагауты</t>
  </si>
  <si>
    <t>Ремонт дорожного полотна по ул. Спортивная 345*7м в п. Сагаусты</t>
  </si>
  <si>
    <t>Итого по разделу 2:</t>
  </si>
  <si>
    <t>3. Проектно-изыскательские работы, землеотвод, документы для ввода в эксплуатацию</t>
  </si>
  <si>
    <t>«Выполнение проектно-изыскательских работ на строительство дороги Проектная 5 – автомобильная дорога Шершни-Северный»</t>
  </si>
  <si>
    <t>2017-2021</t>
  </si>
  <si>
    <t>0,00/</t>
  </si>
  <si>
    <t>Выполнение проектно-изыскательских работ на строительство ул. Набережной в поселке Западный</t>
  </si>
  <si>
    <t>Разработка проектной документации строительства подъездных путей к микрорайону Белый Хутор поселка Западный</t>
  </si>
  <si>
    <t>«Проведение гос. экспертизы на строительство дороги Проектная 5 - автомобильная дорога Шершни - Северный" Сосновского муниципального района Челябинской области</t>
  </si>
  <si>
    <t>Проведение Государственной экспертизы проектной документации и результатов инженерных изысканий по объекту: Строительство подъездных путей к микрорайону Белый Хутор поселка Западный</t>
  </si>
  <si>
    <t>Проведение Государственной экспертизы проектной документации и результатов инженерных изысканий, землеустроительные работы по объекту: Строительство и реконструкция подъездных путей к п.Терема Сосновского района Челябинской области</t>
  </si>
  <si>
    <t>Проведение Государственной экспертизы проектной документации и результатов инженерных изысканий по объекту: «Строительство и реконструкция подъездных путей к поселку Терема Сосновского района Челябинской области. Реконструкция газопровода-отвода высокого давления 5,4 Мпа к ГРС Солнечная Долина Ду 100мм»</t>
  </si>
  <si>
    <t>Разработка проектной документации по объекту: Строительство и реконструкция подъездных путей к поселку Терема Сосновского района Челябинской области. Реконструкция газопровода-отвода высокого давления 5,4 Мпа к ГРС Солнечная Долина Ду 100мм»</t>
  </si>
  <si>
    <t>Выполнение проектно-изыскательских работ по объекту: "Строительство автомобильной дороги к дет.саду в д.Шигаево</t>
  </si>
  <si>
    <t>Проведение Государственной экспертизы проектной документации результатов инженерных изысканий, проведение достоверности определение сметной стоимости «Строительство подъездных путей к микрорайону Белый Хутор поселка Западный» Переустройство КВЛ500 кВ ЮУГРЭС 2- Шагол, при пересечении с автомобильной дорогой «Подъездные пути к микрорайону Белый Хутор поселка Западный».</t>
  </si>
  <si>
    <t>Соглашение об изъятии путем выкупа земельного участка под объект: «Строительство и реконструкция подъездных путей к поселку Терема Сосновского района Челябинской области»</t>
  </si>
  <si>
    <t>Проведение проектно-изыскательных работ по объекту: «Строительство автомобильных дорог в п. Северный Сосновского района Челябинской области»</t>
  </si>
  <si>
    <t>Итого по разделу 3:</t>
  </si>
  <si>
    <t>Разработка схем автомобильных дорог</t>
  </si>
  <si>
    <t>Остановочный комплекс в мкр. Звездный</t>
  </si>
  <si>
    <t>Иные работы в рамках дорожной деятельности</t>
  </si>
  <si>
    <t>Итого по разделу 4:</t>
  </si>
  <si>
    <t>Ремонт автодороги по ул. Галимова д. Таскино</t>
  </si>
  <si>
    <t>Ремонт автодороги по ул. Российская в п. Солнечный</t>
  </si>
  <si>
    <t>Выполнение работ по ремонту дорожного полотна по ул. Ленина от ул. Береговая в п. Новое поле</t>
  </si>
  <si>
    <t>Выполнение работ по Ремонту автомобильной дороги по ул. Производственная в п. Теченский</t>
  </si>
  <si>
    <t>Строительство автомобильных дорог в п. Северный Сосновского района Челябинской области"</t>
  </si>
  <si>
    <t>Ремонт дорожного полотна ул.Часовая 400*5м в п.Полетаево</t>
  </si>
  <si>
    <t>Строительство автомобильной дороги к детскому саду в д. Шигаево
Сосновского района Челябинской области</t>
  </si>
  <si>
    <t>Ремонт дорожного полотна по ул. Пролетарская-ул. Озерная - ул. Советская (до лога) - 1169*6м+5 съездов 10*6м с. Б.Баландино</t>
  </si>
  <si>
    <t>Ремонт дорожного полотна по ул. Садовая 180х6м+60х3м с. Архангельское</t>
  </si>
  <si>
    <t>Ремонт дорожного полотна ул. Асфальтная 410*7м территория а/д Москва-Челябинск (восточная сторона Саргазинского СП)</t>
  </si>
  <si>
    <t>Ремонт дорожного полотна по ул. Ленина 1068*6м д. Касарги</t>
  </si>
  <si>
    <t>1.      Прочие работы в рамках дорожной деятельности</t>
  </si>
  <si>
    <t>Содержание автомобильных дорог местного значения</t>
  </si>
  <si>
    <t>Ремонт дорожного полотна подъезд к детскому саду по ул. Изумрудная 610*5м с. Долгодеревенское</t>
  </si>
  <si>
    <t xml:space="preserve">Перечень мероприятий Программы
"Развитие сети автомобильных дорог в Сосновском муниципальном районе на 2017-2022 годы"
</t>
  </si>
  <si>
    <r>
      <rPr>
        <sz val="11"/>
        <color theme="1"/>
        <rFont val="Times New Roman"/>
        <family val="1"/>
        <charset val="204"/>
      </rPr>
      <t>Приложение  
 к постановлению администрации
Сосновского муниципального района
от _____________ г. № _____</t>
    </r>
    <r>
      <rPr>
        <sz val="11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</si>
</sst>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"/>
    <numFmt numFmtId="165" formatCode="#,##0.00000"/>
    <numFmt numFmtId="166" formatCode="#,##0.000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4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/>
    <xf numFmtId="2" fontId="4" fillId="0" borderId="15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165" fontId="5" fillId="0" borderId="5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166" fontId="5" fillId="0" borderId="2" xfId="0" applyNumberFormat="1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164" fontId="5" fillId="0" borderId="13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164" fontId="4" fillId="0" borderId="7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top" wrapText="1"/>
    </xf>
    <xf numFmtId="0" fontId="5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164" fontId="5" fillId="0" borderId="11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5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5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8" xfId="0" applyFont="1" applyBorder="1" applyAlignment="1">
      <alignment vertical="center" wrapText="1"/>
    </xf>
    <xf numFmtId="164" fontId="4" fillId="0" borderId="5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1"/>
  <sheetViews>
    <sheetView tabSelected="1" topLeftCell="A16" zoomScaleNormal="100" workbookViewId="0">
      <selection activeCell="A10" sqref="A10:U10"/>
    </sheetView>
  </sheetViews>
  <sheetFormatPr defaultRowHeight="14.5" x14ac:dyDescent="0.35"/>
  <cols>
    <col min="10" max="10" width="8.81640625" customWidth="1"/>
    <col min="12" max="12" width="9.26953125" customWidth="1"/>
    <col min="14" max="14" width="9.90625" customWidth="1"/>
    <col min="16" max="16" width="12.6328125" customWidth="1"/>
    <col min="18" max="18" width="9.54296875" customWidth="1"/>
    <col min="20" max="20" width="13.453125" bestFit="1" customWidth="1"/>
  </cols>
  <sheetData>
    <row r="1" spans="1:22" ht="70" customHeight="1" x14ac:dyDescent="0.35">
      <c r="Q1" s="190" t="s">
        <v>144</v>
      </c>
      <c r="R1" s="191"/>
      <c r="S1" s="191"/>
      <c r="T1" s="191"/>
      <c r="U1" s="191"/>
    </row>
    <row r="2" spans="1:22" ht="37.5" customHeight="1" x14ac:dyDescent="0.35">
      <c r="I2" s="192" t="s">
        <v>143</v>
      </c>
      <c r="J2" s="193"/>
      <c r="K2" s="193"/>
      <c r="L2" s="193"/>
      <c r="M2" s="193"/>
      <c r="N2" s="193"/>
      <c r="O2" s="193"/>
      <c r="P2" s="193"/>
      <c r="Q2" s="193"/>
      <c r="R2" s="193"/>
      <c r="S2" s="82"/>
      <c r="T2" s="82"/>
      <c r="U2" s="82"/>
    </row>
    <row r="3" spans="1:22" ht="31.5" x14ac:dyDescent="0.35">
      <c r="A3" s="129" t="s">
        <v>0</v>
      </c>
      <c r="B3" s="129"/>
      <c r="C3" s="129" t="s">
        <v>1</v>
      </c>
      <c r="D3" s="129" t="s">
        <v>2</v>
      </c>
      <c r="E3" s="129" t="s">
        <v>3</v>
      </c>
      <c r="F3" s="128" t="s">
        <v>4</v>
      </c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3" t="s">
        <v>5</v>
      </c>
      <c r="V3" s="1"/>
    </row>
    <row r="4" spans="1:22" ht="15.5" x14ac:dyDescent="0.35">
      <c r="A4" s="129"/>
      <c r="B4" s="129"/>
      <c r="C4" s="129"/>
      <c r="D4" s="129"/>
      <c r="E4" s="129"/>
      <c r="F4" s="129" t="s">
        <v>6</v>
      </c>
      <c r="G4" s="129"/>
      <c r="H4" s="129"/>
      <c r="I4" s="128" t="s">
        <v>7</v>
      </c>
      <c r="J4" s="128"/>
      <c r="K4" s="128" t="s">
        <v>8</v>
      </c>
      <c r="L4" s="128"/>
      <c r="M4" s="128" t="s">
        <v>9</v>
      </c>
      <c r="N4" s="128"/>
      <c r="O4" s="128" t="s">
        <v>10</v>
      </c>
      <c r="P4" s="128"/>
      <c r="Q4" s="128" t="s">
        <v>11</v>
      </c>
      <c r="R4" s="128"/>
      <c r="S4" s="129" t="s">
        <v>12</v>
      </c>
      <c r="T4" s="129"/>
      <c r="U4" s="4"/>
      <c r="V4" s="1"/>
    </row>
    <row r="5" spans="1:22" ht="48" customHeight="1" x14ac:dyDescent="0.35">
      <c r="A5" s="129"/>
      <c r="B5" s="129"/>
      <c r="C5" s="129"/>
      <c r="D5" s="129"/>
      <c r="E5" s="129"/>
      <c r="F5" s="129" t="s">
        <v>13</v>
      </c>
      <c r="G5" s="129" t="s">
        <v>14</v>
      </c>
      <c r="H5" s="129"/>
      <c r="I5" s="129" t="s">
        <v>13</v>
      </c>
      <c r="J5" s="129" t="s">
        <v>14</v>
      </c>
      <c r="K5" s="129" t="s">
        <v>13</v>
      </c>
      <c r="L5" s="129" t="s">
        <v>14</v>
      </c>
      <c r="M5" s="129" t="s">
        <v>13</v>
      </c>
      <c r="N5" s="129" t="s">
        <v>15</v>
      </c>
      <c r="O5" s="129" t="s">
        <v>13</v>
      </c>
      <c r="P5" s="129" t="s">
        <v>14</v>
      </c>
      <c r="Q5" s="3" t="s">
        <v>16</v>
      </c>
      <c r="R5" s="129" t="s">
        <v>14</v>
      </c>
      <c r="S5" s="129" t="s">
        <v>13</v>
      </c>
      <c r="T5" s="129" t="s">
        <v>14</v>
      </c>
      <c r="U5" s="135"/>
      <c r="V5" s="138"/>
    </row>
    <row r="6" spans="1:22" x14ac:dyDescent="0.35">
      <c r="A6" s="129"/>
      <c r="B6" s="129"/>
      <c r="C6" s="129"/>
      <c r="D6" s="129"/>
      <c r="E6" s="129"/>
      <c r="F6" s="130"/>
      <c r="G6" s="130"/>
      <c r="H6" s="130"/>
      <c r="I6" s="129"/>
      <c r="J6" s="130"/>
      <c r="K6" s="129"/>
      <c r="L6" s="130"/>
      <c r="M6" s="129"/>
      <c r="N6" s="130"/>
      <c r="O6" s="129"/>
      <c r="P6" s="130"/>
      <c r="Q6" s="3" t="s">
        <v>17</v>
      </c>
      <c r="R6" s="130"/>
      <c r="S6" s="130"/>
      <c r="T6" s="130"/>
      <c r="U6" s="135"/>
      <c r="V6" s="138"/>
    </row>
    <row r="7" spans="1:22" x14ac:dyDescent="0.35">
      <c r="A7" s="139" t="s">
        <v>18</v>
      </c>
      <c r="B7" s="139"/>
      <c r="C7" s="84">
        <f>F7</f>
        <v>66.506939999999986</v>
      </c>
      <c r="D7" s="84">
        <v>17600</v>
      </c>
      <c r="E7" s="101" t="s">
        <v>19</v>
      </c>
      <c r="F7" s="9">
        <f>F35+F199</f>
        <v>66.506939999999986</v>
      </c>
      <c r="G7" s="132">
        <f>G35+G199+G227+G239</f>
        <v>2049701.0330299998</v>
      </c>
      <c r="H7" s="100"/>
      <c r="I7" s="140">
        <f>I35</f>
        <v>2</v>
      </c>
      <c r="J7" s="80">
        <f>J35+J227</f>
        <v>23783.432000000001</v>
      </c>
      <c r="K7" s="140">
        <f>K35+K199</f>
        <v>9.2240000000000002</v>
      </c>
      <c r="L7" s="80">
        <f>L35+L199+L227</f>
        <v>90840.865640000004</v>
      </c>
      <c r="M7" s="140">
        <f>M35+M199</f>
        <v>11.67652</v>
      </c>
      <c r="N7" s="80">
        <f>N35+N199+N227</f>
        <v>259957.04994999999</v>
      </c>
      <c r="O7" s="140">
        <f>O35+O199</f>
        <v>14.278500000000001</v>
      </c>
      <c r="P7" s="80">
        <f>P35+P199+P227+P239</f>
        <v>378107.32806999999</v>
      </c>
      <c r="Q7" s="140">
        <f>Q35+Q199</f>
        <v>16.230730000000001</v>
      </c>
      <c r="R7" s="77">
        <f>R35+R199+R239</f>
        <v>189160.90537000002</v>
      </c>
      <c r="S7" s="6">
        <f>S35</f>
        <v>13.097189999999999</v>
      </c>
      <c r="T7" s="78">
        <f>T35</f>
        <v>1107851.452</v>
      </c>
      <c r="U7" s="86"/>
      <c r="V7" s="138"/>
    </row>
    <row r="8" spans="1:22" x14ac:dyDescent="0.35">
      <c r="A8" s="139"/>
      <c r="B8" s="139"/>
      <c r="C8" s="84"/>
      <c r="D8" s="84"/>
      <c r="E8" s="101"/>
      <c r="F8" s="7">
        <v>17600</v>
      </c>
      <c r="G8" s="141">
        <f>G36+G200+G228+G240</f>
        <v>414400.21569450013</v>
      </c>
      <c r="H8" s="117"/>
      <c r="I8" s="84"/>
      <c r="J8" s="81">
        <f>J36</f>
        <v>199.5</v>
      </c>
      <c r="K8" s="84"/>
      <c r="L8" s="81">
        <f>L36+L200</f>
        <v>4659.6148599999997</v>
      </c>
      <c r="M8" s="84"/>
      <c r="N8" s="81">
        <f>N36+N200+N228</f>
        <v>2705.7849000000001</v>
      </c>
      <c r="O8" s="84"/>
      <c r="P8" s="81">
        <f>P36+P200+P228+P240</f>
        <v>13169.735420000003</v>
      </c>
      <c r="Q8" s="84"/>
      <c r="R8" s="81">
        <f>R36+R200+R240</f>
        <v>28184.388514500002</v>
      </c>
      <c r="S8" s="7">
        <f>S36</f>
        <v>17600</v>
      </c>
      <c r="T8" s="81">
        <f>T36+T228</f>
        <v>365481.19200000004</v>
      </c>
      <c r="U8" s="84"/>
      <c r="V8" s="138"/>
    </row>
    <row r="9" spans="1:22" ht="15.5" x14ac:dyDescent="0.35">
      <c r="A9" s="139" t="s">
        <v>20</v>
      </c>
      <c r="B9" s="139"/>
      <c r="C9" s="5"/>
      <c r="D9" s="5"/>
      <c r="E9" s="5"/>
      <c r="F9" s="7"/>
      <c r="G9" s="84"/>
      <c r="H9" s="84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"/>
    </row>
    <row r="10" spans="1:22" ht="15.5" x14ac:dyDescent="0.35">
      <c r="A10" s="83" t="s">
        <v>21</v>
      </c>
      <c r="B10" s="83"/>
      <c r="C10" s="83"/>
      <c r="D10" s="83"/>
      <c r="E10" s="83"/>
      <c r="F10" s="83"/>
      <c r="G10" s="142"/>
      <c r="H10" s="142"/>
      <c r="I10" s="83"/>
      <c r="J10" s="142"/>
      <c r="K10" s="83"/>
      <c r="L10" s="142"/>
      <c r="M10" s="83"/>
      <c r="N10" s="83"/>
      <c r="O10" s="83"/>
      <c r="P10" s="83"/>
      <c r="Q10" s="83"/>
      <c r="R10" s="83"/>
      <c r="S10" s="83"/>
      <c r="T10" s="83"/>
      <c r="U10" s="83"/>
      <c r="V10" s="1"/>
    </row>
    <row r="11" spans="1:22" ht="33.5" customHeight="1" x14ac:dyDescent="0.35">
      <c r="A11" s="104" t="s">
        <v>22</v>
      </c>
      <c r="B11" s="104"/>
      <c r="C11" s="84">
        <v>2</v>
      </c>
      <c r="D11" s="84">
        <v>0</v>
      </c>
      <c r="E11" s="84" t="s">
        <v>23</v>
      </c>
      <c r="F11" s="101">
        <v>2</v>
      </c>
      <c r="G11" s="132">
        <v>46011.69427</v>
      </c>
      <c r="H11" s="133"/>
      <c r="I11" s="134">
        <v>2</v>
      </c>
      <c r="J11" s="17">
        <v>17964.644</v>
      </c>
      <c r="K11" s="134">
        <v>0</v>
      </c>
      <c r="L11" s="17">
        <v>28047.05027</v>
      </c>
      <c r="M11" s="131"/>
      <c r="N11" s="83"/>
      <c r="O11" s="83"/>
      <c r="P11" s="83"/>
      <c r="Q11" s="83"/>
      <c r="R11" s="83"/>
      <c r="S11" s="83"/>
      <c r="T11" s="83"/>
      <c r="U11" s="84" t="s">
        <v>24</v>
      </c>
      <c r="V11" s="1"/>
    </row>
    <row r="12" spans="1:22" ht="31.5" customHeight="1" x14ac:dyDescent="0.35">
      <c r="A12" s="104"/>
      <c r="B12" s="104"/>
      <c r="C12" s="84"/>
      <c r="D12" s="84"/>
      <c r="E12" s="84"/>
      <c r="F12" s="84"/>
      <c r="G12" s="143">
        <v>1696.3781799999999</v>
      </c>
      <c r="H12" s="143"/>
      <c r="I12" s="95"/>
      <c r="J12" s="16">
        <v>199.5</v>
      </c>
      <c r="K12" s="95"/>
      <c r="L12" s="16">
        <v>1496.8781799999999</v>
      </c>
      <c r="M12" s="83"/>
      <c r="N12" s="83"/>
      <c r="O12" s="83"/>
      <c r="P12" s="83"/>
      <c r="Q12" s="83"/>
      <c r="R12" s="83"/>
      <c r="S12" s="83"/>
      <c r="T12" s="83"/>
      <c r="U12" s="84"/>
      <c r="V12" s="1"/>
    </row>
    <row r="13" spans="1:22" ht="35" customHeight="1" x14ac:dyDescent="0.35">
      <c r="A13" s="104" t="s">
        <v>25</v>
      </c>
      <c r="B13" s="104"/>
      <c r="C13" s="84">
        <v>1.4</v>
      </c>
      <c r="D13" s="135"/>
      <c r="E13" s="84" t="s">
        <v>26</v>
      </c>
      <c r="F13" s="84">
        <v>1.4</v>
      </c>
      <c r="G13" s="136">
        <v>430212.1</v>
      </c>
      <c r="H13" s="123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84">
        <v>1.4</v>
      </c>
      <c r="T13" s="18">
        <v>430212.1</v>
      </c>
      <c r="U13" s="84" t="s">
        <v>24</v>
      </c>
      <c r="V13" s="138"/>
    </row>
    <row r="14" spans="1:22" ht="31" customHeight="1" x14ac:dyDescent="0.35">
      <c r="A14" s="104"/>
      <c r="B14" s="104"/>
      <c r="C14" s="84"/>
      <c r="D14" s="135"/>
      <c r="E14" s="84"/>
      <c r="F14" s="84"/>
      <c r="G14" s="137">
        <v>2151.06</v>
      </c>
      <c r="H14" s="124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84"/>
      <c r="T14" s="18">
        <v>2151.06</v>
      </c>
      <c r="U14" s="84"/>
      <c r="V14" s="138"/>
    </row>
    <row r="15" spans="1:22" ht="30" customHeight="1" x14ac:dyDescent="0.35">
      <c r="A15" s="139" t="s">
        <v>27</v>
      </c>
      <c r="B15" s="139"/>
      <c r="C15" s="135"/>
      <c r="D15" s="84">
        <v>17600</v>
      </c>
      <c r="E15" s="84">
        <v>2022</v>
      </c>
      <c r="F15" s="84">
        <v>17600</v>
      </c>
      <c r="G15" s="144">
        <v>96133.1</v>
      </c>
      <c r="H15" s="144"/>
      <c r="I15" s="121"/>
      <c r="J15" s="121"/>
      <c r="K15" s="121"/>
      <c r="L15" s="121"/>
      <c r="M15" s="121"/>
      <c r="N15" s="121"/>
      <c r="O15" s="121"/>
      <c r="P15" s="121"/>
      <c r="Q15" s="95"/>
      <c r="R15" s="95"/>
      <c r="S15" s="84">
        <v>17600</v>
      </c>
      <c r="T15" s="17">
        <v>96133.1</v>
      </c>
      <c r="U15" s="84" t="s">
        <v>24</v>
      </c>
      <c r="V15" s="138"/>
    </row>
    <row r="16" spans="1:22" ht="34" customHeight="1" x14ac:dyDescent="0.35">
      <c r="A16" s="139"/>
      <c r="B16" s="139"/>
      <c r="C16" s="135"/>
      <c r="D16" s="84"/>
      <c r="E16" s="84"/>
      <c r="F16" s="84"/>
      <c r="G16" s="144">
        <v>480.66</v>
      </c>
      <c r="H16" s="144"/>
      <c r="I16" s="121"/>
      <c r="J16" s="121"/>
      <c r="K16" s="121"/>
      <c r="L16" s="121"/>
      <c r="M16" s="121"/>
      <c r="N16" s="121"/>
      <c r="O16" s="121"/>
      <c r="P16" s="121"/>
      <c r="Q16" s="95"/>
      <c r="R16" s="95"/>
      <c r="S16" s="84"/>
      <c r="T16" s="18">
        <v>480.66</v>
      </c>
      <c r="U16" s="84"/>
      <c r="V16" s="138"/>
    </row>
    <row r="17" spans="1:22" ht="35" customHeight="1" x14ac:dyDescent="0.35">
      <c r="A17" s="104" t="s">
        <v>28</v>
      </c>
      <c r="B17" s="104"/>
      <c r="C17" s="84">
        <v>0.12</v>
      </c>
      <c r="D17" s="135"/>
      <c r="E17" s="84">
        <v>2022</v>
      </c>
      <c r="F17" s="84">
        <v>0.12</v>
      </c>
      <c r="G17" s="136">
        <v>195884.3</v>
      </c>
      <c r="H17" s="148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84">
        <v>0.12</v>
      </c>
      <c r="T17" s="17">
        <v>195884.3</v>
      </c>
      <c r="U17" s="84" t="s">
        <v>24</v>
      </c>
      <c r="V17" s="138"/>
    </row>
    <row r="18" spans="1:22" ht="28" customHeight="1" x14ac:dyDescent="0.35">
      <c r="A18" s="104"/>
      <c r="B18" s="104"/>
      <c r="C18" s="84"/>
      <c r="D18" s="135"/>
      <c r="E18" s="84"/>
      <c r="F18" s="84"/>
      <c r="G18" s="144">
        <v>979.42</v>
      </c>
      <c r="H18" s="144"/>
      <c r="I18" s="121"/>
      <c r="J18" s="121"/>
      <c r="K18" s="121"/>
      <c r="L18" s="121"/>
      <c r="M18" s="121"/>
      <c r="N18" s="121"/>
      <c r="O18" s="121"/>
      <c r="P18" s="121"/>
      <c r="Q18" s="147"/>
      <c r="R18" s="147"/>
      <c r="S18" s="85"/>
      <c r="T18" s="18">
        <v>979.42</v>
      </c>
      <c r="U18" s="85"/>
      <c r="V18" s="138"/>
    </row>
    <row r="19" spans="1:22" ht="27" customHeight="1" x14ac:dyDescent="0.35">
      <c r="A19" s="104" t="s">
        <v>29</v>
      </c>
      <c r="B19" s="104"/>
      <c r="C19" s="84">
        <v>4.3929999999999998</v>
      </c>
      <c r="D19" s="84"/>
      <c r="E19" s="84" t="s">
        <v>30</v>
      </c>
      <c r="F19" s="84">
        <v>4.3929999999999998</v>
      </c>
      <c r="G19" s="136">
        <v>374862.31346999999</v>
      </c>
      <c r="H19" s="123"/>
      <c r="I19" s="95"/>
      <c r="J19" s="95"/>
      <c r="K19" s="95"/>
      <c r="L19" s="95"/>
      <c r="M19" s="95">
        <v>0.78</v>
      </c>
      <c r="N19" s="13">
        <v>103948.09682999999</v>
      </c>
      <c r="O19" s="95">
        <v>3.613</v>
      </c>
      <c r="P19" s="13">
        <v>270914.21664</v>
      </c>
      <c r="Q19" s="95"/>
      <c r="R19" s="95"/>
      <c r="S19" s="84"/>
      <c r="T19" s="84"/>
      <c r="U19" s="84" t="s">
        <v>24</v>
      </c>
      <c r="V19" s="138"/>
    </row>
    <row r="20" spans="1:22" ht="23" customHeight="1" x14ac:dyDescent="0.35">
      <c r="A20" s="104"/>
      <c r="B20" s="104"/>
      <c r="C20" s="84"/>
      <c r="D20" s="84"/>
      <c r="E20" s="84"/>
      <c r="F20" s="84"/>
      <c r="G20" s="145">
        <v>849.14709000000005</v>
      </c>
      <c r="H20" s="146"/>
      <c r="I20" s="95"/>
      <c r="J20" s="95"/>
      <c r="K20" s="95"/>
      <c r="L20" s="95"/>
      <c r="M20" s="95"/>
      <c r="N20" s="16">
        <v>0</v>
      </c>
      <c r="O20" s="95"/>
      <c r="P20" s="14">
        <v>849.14709000000005</v>
      </c>
      <c r="Q20" s="95"/>
      <c r="R20" s="95"/>
      <c r="S20" s="84"/>
      <c r="T20" s="84"/>
      <c r="U20" s="84"/>
      <c r="V20" s="138"/>
    </row>
    <row r="21" spans="1:22" ht="27" customHeight="1" x14ac:dyDescent="0.35">
      <c r="A21" s="104" t="s">
        <v>31</v>
      </c>
      <c r="B21" s="104"/>
      <c r="C21" s="84">
        <v>3.4158200000000001</v>
      </c>
      <c r="D21" s="84"/>
      <c r="E21" s="84" t="s">
        <v>30</v>
      </c>
      <c r="F21" s="101">
        <v>3.4158200000000001</v>
      </c>
      <c r="G21" s="136">
        <v>137875.35096000001</v>
      </c>
      <c r="H21" s="123"/>
      <c r="I21" s="122"/>
      <c r="J21" s="95"/>
      <c r="K21" s="95"/>
      <c r="L21" s="95"/>
      <c r="M21" s="95">
        <v>2.9935200000000002</v>
      </c>
      <c r="N21" s="20">
        <v>115457.54917</v>
      </c>
      <c r="O21" s="95">
        <v>0.42230000000000001</v>
      </c>
      <c r="P21" s="13">
        <v>22417.801790000001</v>
      </c>
      <c r="Q21" s="95"/>
      <c r="R21" s="95"/>
      <c r="S21" s="84"/>
      <c r="T21" s="84"/>
      <c r="U21" s="84" t="s">
        <v>24</v>
      </c>
      <c r="V21" s="138"/>
    </row>
    <row r="22" spans="1:22" ht="26.5" customHeight="1" x14ac:dyDescent="0.35">
      <c r="A22" s="104"/>
      <c r="B22" s="104"/>
      <c r="C22" s="84"/>
      <c r="D22" s="84"/>
      <c r="E22" s="84"/>
      <c r="F22" s="84"/>
      <c r="G22" s="143">
        <v>53.841999999999999</v>
      </c>
      <c r="H22" s="143"/>
      <c r="I22" s="95"/>
      <c r="J22" s="95"/>
      <c r="K22" s="95"/>
      <c r="L22" s="95"/>
      <c r="M22" s="95"/>
      <c r="N22" s="16">
        <v>0</v>
      </c>
      <c r="O22" s="95"/>
      <c r="P22" s="14">
        <v>53.841999999999999</v>
      </c>
      <c r="Q22" s="95"/>
      <c r="R22" s="95"/>
      <c r="S22" s="84"/>
      <c r="T22" s="84"/>
      <c r="U22" s="84"/>
      <c r="V22" s="138"/>
    </row>
    <row r="23" spans="1:22" ht="54" customHeight="1" x14ac:dyDescent="0.35">
      <c r="A23" s="104" t="s">
        <v>32</v>
      </c>
      <c r="B23" s="104"/>
      <c r="C23" s="84">
        <v>0</v>
      </c>
      <c r="D23" s="84">
        <v>0</v>
      </c>
      <c r="E23" s="84" t="s">
        <v>30</v>
      </c>
      <c r="F23" s="84"/>
      <c r="G23" s="144">
        <v>27148.9</v>
      </c>
      <c r="H23" s="144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84"/>
      <c r="T23" s="18">
        <v>27148.9</v>
      </c>
      <c r="U23" s="84" t="s">
        <v>24</v>
      </c>
      <c r="V23" s="138"/>
    </row>
    <row r="24" spans="1:22" ht="55" customHeight="1" x14ac:dyDescent="0.35">
      <c r="A24" s="104"/>
      <c r="B24" s="104"/>
      <c r="C24" s="84"/>
      <c r="D24" s="84"/>
      <c r="E24" s="84"/>
      <c r="F24" s="84"/>
      <c r="G24" s="137">
        <v>0</v>
      </c>
      <c r="H24" s="149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84"/>
      <c r="T24" s="21">
        <v>0</v>
      </c>
      <c r="U24" s="84"/>
      <c r="V24" s="138"/>
    </row>
    <row r="25" spans="1:22" ht="40" customHeight="1" x14ac:dyDescent="0.35">
      <c r="A25" s="104" t="s">
        <v>33</v>
      </c>
      <c r="B25" s="104"/>
      <c r="C25" s="84">
        <v>0.45</v>
      </c>
      <c r="D25" s="84">
        <v>0</v>
      </c>
      <c r="E25" s="84" t="s">
        <v>30</v>
      </c>
      <c r="F25" s="84">
        <v>0.45</v>
      </c>
      <c r="G25" s="144">
        <v>15768.1</v>
      </c>
      <c r="H25" s="144"/>
      <c r="I25" s="95"/>
      <c r="J25" s="95"/>
      <c r="K25" s="95"/>
      <c r="L25" s="95"/>
      <c r="M25" s="95"/>
      <c r="N25" s="95"/>
      <c r="O25" s="95"/>
      <c r="P25" s="95"/>
      <c r="Q25" s="95">
        <v>0.45</v>
      </c>
      <c r="R25" s="13">
        <v>15768.1</v>
      </c>
      <c r="S25" s="84"/>
      <c r="T25" s="84"/>
      <c r="U25" s="84" t="s">
        <v>24</v>
      </c>
      <c r="V25" s="138"/>
    </row>
    <row r="26" spans="1:22" ht="37.5" customHeight="1" x14ac:dyDescent="0.35">
      <c r="A26" s="104"/>
      <c r="B26" s="104"/>
      <c r="C26" s="84"/>
      <c r="D26" s="84"/>
      <c r="E26" s="84"/>
      <c r="F26" s="84"/>
      <c r="G26" s="137">
        <v>0</v>
      </c>
      <c r="H26" s="124"/>
      <c r="I26" s="95"/>
      <c r="J26" s="95"/>
      <c r="K26" s="95"/>
      <c r="L26" s="95"/>
      <c r="M26" s="95"/>
      <c r="N26" s="95"/>
      <c r="O26" s="95"/>
      <c r="P26" s="95"/>
      <c r="Q26" s="95"/>
      <c r="R26" s="16">
        <v>0</v>
      </c>
      <c r="S26" s="84"/>
      <c r="T26" s="84"/>
      <c r="U26" s="84"/>
      <c r="V26" s="138"/>
    </row>
    <row r="27" spans="1:22" ht="23" customHeight="1" x14ac:dyDescent="0.35">
      <c r="A27" s="104" t="s">
        <v>34</v>
      </c>
      <c r="B27" s="104"/>
      <c r="C27" s="84"/>
      <c r="D27" s="84"/>
      <c r="E27" s="84">
        <v>2020</v>
      </c>
      <c r="F27" s="84">
        <v>3.7199999999999997E-2</v>
      </c>
      <c r="G27" s="144">
        <v>27484.2</v>
      </c>
      <c r="H27" s="144"/>
      <c r="I27" s="95"/>
      <c r="J27" s="95"/>
      <c r="K27" s="95"/>
      <c r="L27" s="95"/>
      <c r="M27" s="95"/>
      <c r="N27" s="95"/>
      <c r="O27" s="95">
        <v>3.7199999999999997E-2</v>
      </c>
      <c r="P27" s="13">
        <v>3857.0911000000001</v>
      </c>
      <c r="Q27" s="95"/>
      <c r="R27" s="13">
        <v>23627.108899999999</v>
      </c>
      <c r="S27" s="84"/>
      <c r="T27" s="84"/>
      <c r="U27" s="84" t="s">
        <v>24</v>
      </c>
      <c r="V27" s="138"/>
    </row>
    <row r="28" spans="1:22" ht="34.5" customHeight="1" x14ac:dyDescent="0.35">
      <c r="A28" s="104"/>
      <c r="B28" s="104"/>
      <c r="C28" s="84"/>
      <c r="D28" s="84"/>
      <c r="E28" s="84"/>
      <c r="F28" s="84"/>
      <c r="G28" s="149">
        <v>0</v>
      </c>
      <c r="H28" s="149"/>
      <c r="I28" s="95"/>
      <c r="J28" s="95"/>
      <c r="K28" s="95"/>
      <c r="L28" s="95"/>
      <c r="M28" s="95"/>
      <c r="N28" s="95"/>
      <c r="O28" s="95"/>
      <c r="P28" s="22">
        <v>0</v>
      </c>
      <c r="Q28" s="95"/>
      <c r="R28" s="22">
        <v>0</v>
      </c>
      <c r="S28" s="84"/>
      <c r="T28" s="84"/>
      <c r="U28" s="84"/>
      <c r="V28" s="138"/>
    </row>
    <row r="29" spans="1:22" ht="28" customHeight="1" x14ac:dyDescent="0.35">
      <c r="A29" s="104" t="s">
        <v>35</v>
      </c>
      <c r="B29" s="104"/>
      <c r="C29" s="84">
        <v>0.81799999999999995</v>
      </c>
      <c r="D29" s="84"/>
      <c r="E29" s="84">
        <v>2021</v>
      </c>
      <c r="F29" s="84">
        <v>0.81799999999999995</v>
      </c>
      <c r="G29" s="144">
        <v>45452.3</v>
      </c>
      <c r="H29" s="144"/>
      <c r="I29" s="95"/>
      <c r="J29" s="95"/>
      <c r="K29" s="95"/>
      <c r="L29" s="95"/>
      <c r="M29" s="95"/>
      <c r="N29" s="95"/>
      <c r="O29" s="95"/>
      <c r="P29" s="95"/>
      <c r="Q29" s="95">
        <v>0.81799999999999995</v>
      </c>
      <c r="R29" s="13">
        <v>45452.3</v>
      </c>
      <c r="S29" s="84"/>
      <c r="T29" s="84"/>
      <c r="U29" s="84" t="s">
        <v>24</v>
      </c>
      <c r="V29" s="138"/>
    </row>
    <row r="30" spans="1:22" ht="27.5" customHeight="1" x14ac:dyDescent="0.35">
      <c r="A30" s="150"/>
      <c r="B30" s="150"/>
      <c r="C30" s="85"/>
      <c r="D30" s="85"/>
      <c r="E30" s="85"/>
      <c r="F30" s="85"/>
      <c r="G30" s="144">
        <v>206.59100000000001</v>
      </c>
      <c r="H30" s="144"/>
      <c r="I30" s="93"/>
      <c r="J30" s="93"/>
      <c r="K30" s="93"/>
      <c r="L30" s="93"/>
      <c r="M30" s="93"/>
      <c r="N30" s="93"/>
      <c r="O30" s="93"/>
      <c r="P30" s="93"/>
      <c r="Q30" s="93"/>
      <c r="R30" s="13">
        <v>206.59100000000001</v>
      </c>
      <c r="S30" s="85"/>
      <c r="T30" s="85"/>
      <c r="U30" s="85"/>
      <c r="V30" s="138"/>
    </row>
    <row r="31" spans="1:22" ht="27.5" customHeight="1" x14ac:dyDescent="0.35">
      <c r="A31" s="157" t="s">
        <v>133</v>
      </c>
      <c r="B31" s="158"/>
      <c r="C31" s="85">
        <v>11.57719</v>
      </c>
      <c r="D31" s="85"/>
      <c r="E31" s="85">
        <v>2022</v>
      </c>
      <c r="F31" s="85">
        <v>11.57719</v>
      </c>
      <c r="G31" s="99">
        <v>358473.05200000003</v>
      </c>
      <c r="H31" s="100"/>
      <c r="I31" s="93"/>
      <c r="J31" s="93"/>
      <c r="K31" s="93"/>
      <c r="L31" s="93"/>
      <c r="M31" s="93"/>
      <c r="N31" s="93"/>
      <c r="O31" s="93"/>
      <c r="P31" s="93"/>
      <c r="Q31" s="93"/>
      <c r="R31" s="186"/>
      <c r="S31" s="85">
        <v>11.57719</v>
      </c>
      <c r="T31" s="10">
        <v>358473.05200000003</v>
      </c>
      <c r="U31" s="86" t="s">
        <v>24</v>
      </c>
      <c r="V31" s="2"/>
    </row>
    <row r="32" spans="1:22" ht="27.5" customHeight="1" x14ac:dyDescent="0.35">
      <c r="A32" s="159"/>
      <c r="B32" s="160"/>
      <c r="C32" s="117"/>
      <c r="D32" s="117"/>
      <c r="E32" s="117"/>
      <c r="F32" s="117"/>
      <c r="G32" s="97">
        <v>358473.05200000003</v>
      </c>
      <c r="H32" s="98"/>
      <c r="I32" s="94"/>
      <c r="J32" s="94"/>
      <c r="K32" s="94"/>
      <c r="L32" s="94"/>
      <c r="M32" s="94"/>
      <c r="N32" s="94"/>
      <c r="O32" s="94"/>
      <c r="P32" s="94"/>
      <c r="Q32" s="94"/>
      <c r="R32" s="187"/>
      <c r="S32" s="117"/>
      <c r="T32" s="8">
        <v>358473.05200000003</v>
      </c>
      <c r="U32" s="100"/>
      <c r="V32" s="2"/>
    </row>
    <row r="33" spans="1:22" ht="27.5" customHeight="1" x14ac:dyDescent="0.35">
      <c r="A33" s="157" t="s">
        <v>135</v>
      </c>
      <c r="B33" s="158"/>
      <c r="C33" s="85">
        <v>0.40672999999999998</v>
      </c>
      <c r="D33" s="85"/>
      <c r="E33" s="85">
        <v>2021</v>
      </c>
      <c r="F33" s="85">
        <v>0.40672999999999998</v>
      </c>
      <c r="G33" s="136">
        <v>11802.030839999999</v>
      </c>
      <c r="H33" s="123"/>
      <c r="I33" s="93"/>
      <c r="J33" s="93"/>
      <c r="K33" s="93"/>
      <c r="L33" s="93"/>
      <c r="M33" s="93"/>
      <c r="N33" s="93"/>
      <c r="O33" s="93"/>
      <c r="P33" s="93"/>
      <c r="Q33" s="99">
        <v>0.40672999999999998</v>
      </c>
      <c r="R33" s="33">
        <v>11802.030839999999</v>
      </c>
      <c r="S33" s="100"/>
      <c r="T33" s="85"/>
      <c r="U33" s="86" t="s">
        <v>24</v>
      </c>
      <c r="V33" s="42"/>
    </row>
    <row r="34" spans="1:22" ht="27.5" customHeight="1" x14ac:dyDescent="0.35">
      <c r="A34" s="159"/>
      <c r="B34" s="160"/>
      <c r="C34" s="117"/>
      <c r="D34" s="117"/>
      <c r="E34" s="117"/>
      <c r="F34" s="117"/>
      <c r="G34" s="137">
        <v>11802.030839999999</v>
      </c>
      <c r="H34" s="124"/>
      <c r="I34" s="94"/>
      <c r="J34" s="94"/>
      <c r="K34" s="94"/>
      <c r="L34" s="94"/>
      <c r="M34" s="94"/>
      <c r="N34" s="94"/>
      <c r="O34" s="94"/>
      <c r="P34" s="94"/>
      <c r="Q34" s="97"/>
      <c r="R34" s="46">
        <v>11802.030839999999</v>
      </c>
      <c r="S34" s="98"/>
      <c r="T34" s="117"/>
      <c r="U34" s="100"/>
      <c r="V34" s="42"/>
    </row>
    <row r="35" spans="1:22" ht="14.5" customHeight="1" x14ac:dyDescent="0.35">
      <c r="A35" s="151" t="s">
        <v>36</v>
      </c>
      <c r="B35" s="151"/>
      <c r="C35" s="83">
        <f>F35</f>
        <v>24.617940000000001</v>
      </c>
      <c r="D35" s="83">
        <v>17600</v>
      </c>
      <c r="E35" s="152"/>
      <c r="F35" s="12">
        <f>F11+F13+F17+F19+F21+F25+F27+F29+F31+F33</f>
        <v>24.617940000000001</v>
      </c>
      <c r="G35" s="153">
        <f>G11+G13+G15+G17+G19+G21+G23+G25+G27+G29+G31+G33</f>
        <v>1767107.4415399998</v>
      </c>
      <c r="H35" s="154"/>
      <c r="I35" s="164">
        <v>2</v>
      </c>
      <c r="J35" s="25">
        <f>J11</f>
        <v>17964.644</v>
      </c>
      <c r="K35" s="165">
        <v>0</v>
      </c>
      <c r="L35" s="24">
        <f>L11</f>
        <v>28047.05027</v>
      </c>
      <c r="M35" s="165">
        <f>M19+M21</f>
        <v>3.7735200000000004</v>
      </c>
      <c r="N35" s="24">
        <f>N19+N21</f>
        <v>219405.64600000001</v>
      </c>
      <c r="O35" s="165">
        <f>O19+O21+O27</f>
        <v>4.0725000000000007</v>
      </c>
      <c r="P35" s="24">
        <f>P19+P21+P27</f>
        <v>297189.10953000002</v>
      </c>
      <c r="Q35" s="165">
        <f>Q25+Q29+Q33</f>
        <v>1.6747300000000001</v>
      </c>
      <c r="R35" s="54">
        <f>R25+R27+R29+R33</f>
        <v>96649.539740000007</v>
      </c>
      <c r="S35" s="12">
        <f>S31+S17+S13</f>
        <v>13.097189999999999</v>
      </c>
      <c r="T35" s="32">
        <f>T13+T15+T17+T23+T31</f>
        <v>1107851.452</v>
      </c>
      <c r="U35" s="96"/>
      <c r="V35" s="138"/>
    </row>
    <row r="36" spans="1:22" x14ac:dyDescent="0.35">
      <c r="A36" s="151"/>
      <c r="B36" s="151"/>
      <c r="C36" s="83"/>
      <c r="D36" s="83"/>
      <c r="E36" s="152"/>
      <c r="F36" s="29">
        <v>17600</v>
      </c>
      <c r="G36" s="155">
        <f>G12+G14+G16+G18+G20+G22+G24+G26+G28+G30+G32+G34</f>
        <v>376692.18111000006</v>
      </c>
      <c r="H36" s="156"/>
      <c r="I36" s="96"/>
      <c r="J36" s="26">
        <f>J12</f>
        <v>199.5</v>
      </c>
      <c r="K36" s="166"/>
      <c r="L36" s="28">
        <f>L12</f>
        <v>1496.8781799999999</v>
      </c>
      <c r="M36" s="166"/>
      <c r="N36" s="28">
        <f>N20+N22</f>
        <v>0</v>
      </c>
      <c r="O36" s="166"/>
      <c r="P36" s="28">
        <f>P20+P22</f>
        <v>902.98909000000003</v>
      </c>
      <c r="Q36" s="166"/>
      <c r="R36" s="26">
        <f>R26+R28+R30+R34</f>
        <v>12008.62184</v>
      </c>
      <c r="S36" s="29">
        <v>17600</v>
      </c>
      <c r="T36" s="27">
        <f>T14+T16+T18+T24+T32</f>
        <v>362084.19200000004</v>
      </c>
      <c r="U36" s="96"/>
      <c r="V36" s="138"/>
    </row>
    <row r="37" spans="1:22" ht="15.5" x14ac:dyDescent="0.35">
      <c r="A37" s="11"/>
      <c r="B37" s="1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"/>
    </row>
    <row r="38" spans="1:22" ht="15.5" x14ac:dyDescent="0.35">
      <c r="A38" s="11"/>
      <c r="B38" s="11"/>
      <c r="C38" s="83" t="s">
        <v>37</v>
      </c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1"/>
    </row>
    <row r="39" spans="1:22" ht="24" customHeight="1" x14ac:dyDescent="0.35">
      <c r="A39" s="104" t="s">
        <v>38</v>
      </c>
      <c r="B39" s="104"/>
      <c r="C39" s="84">
        <v>0.24</v>
      </c>
      <c r="D39" s="84">
        <v>0</v>
      </c>
      <c r="E39" s="84">
        <v>2018</v>
      </c>
      <c r="F39" s="84">
        <v>0.24</v>
      </c>
      <c r="G39" s="132">
        <v>736.77340000000004</v>
      </c>
      <c r="H39" s="133"/>
      <c r="I39" s="84"/>
      <c r="J39" s="84"/>
      <c r="K39" s="95">
        <v>0.24</v>
      </c>
      <c r="L39" s="15">
        <v>736.77340000000004</v>
      </c>
      <c r="M39" s="188"/>
      <c r="N39" s="83"/>
      <c r="O39" s="83"/>
      <c r="P39" s="83"/>
      <c r="Q39" s="83"/>
      <c r="R39" s="83"/>
      <c r="S39" s="83"/>
      <c r="T39" s="83"/>
      <c r="U39" s="84" t="s">
        <v>24</v>
      </c>
      <c r="V39" s="1"/>
    </row>
    <row r="40" spans="1:22" ht="21.5" customHeight="1" x14ac:dyDescent="0.35">
      <c r="A40" s="104"/>
      <c r="B40" s="104"/>
      <c r="C40" s="84"/>
      <c r="D40" s="84"/>
      <c r="E40" s="84"/>
      <c r="F40" s="84"/>
      <c r="G40" s="162">
        <v>35.803669999999997</v>
      </c>
      <c r="H40" s="163"/>
      <c r="I40" s="84"/>
      <c r="J40" s="84"/>
      <c r="K40" s="95"/>
      <c r="L40" s="19">
        <v>35.803669999999997</v>
      </c>
      <c r="M40" s="189"/>
      <c r="N40" s="83"/>
      <c r="O40" s="83"/>
      <c r="P40" s="83"/>
      <c r="Q40" s="83"/>
      <c r="R40" s="83"/>
      <c r="S40" s="83"/>
      <c r="T40" s="83"/>
      <c r="U40" s="84"/>
      <c r="V40" s="1"/>
    </row>
    <row r="41" spans="1:22" ht="17.5" customHeight="1" x14ac:dyDescent="0.35">
      <c r="A41" s="104" t="s">
        <v>39</v>
      </c>
      <c r="B41" s="104"/>
      <c r="C41" s="84">
        <v>0.14699999999999999</v>
      </c>
      <c r="D41" s="84">
        <v>0</v>
      </c>
      <c r="E41" s="84">
        <v>2018</v>
      </c>
      <c r="F41" s="84">
        <v>0.14699999999999999</v>
      </c>
      <c r="G41" s="132">
        <v>438.62671</v>
      </c>
      <c r="H41" s="133"/>
      <c r="I41" s="84"/>
      <c r="J41" s="95"/>
      <c r="K41" s="95">
        <v>0.14699999999999999</v>
      </c>
      <c r="L41" s="33">
        <v>438.62671</v>
      </c>
      <c r="M41" s="123"/>
      <c r="N41" s="161"/>
      <c r="O41" s="161"/>
      <c r="P41" s="161"/>
      <c r="Q41" s="95"/>
      <c r="R41" s="95"/>
      <c r="S41" s="84"/>
      <c r="T41" s="84"/>
      <c r="U41" s="84" t="s">
        <v>24</v>
      </c>
      <c r="V41" s="1"/>
    </row>
    <row r="42" spans="1:22" ht="24" customHeight="1" x14ac:dyDescent="0.35">
      <c r="A42" s="104"/>
      <c r="B42" s="104"/>
      <c r="C42" s="84"/>
      <c r="D42" s="84"/>
      <c r="E42" s="84"/>
      <c r="F42" s="84"/>
      <c r="G42" s="162">
        <v>22.664239999999999</v>
      </c>
      <c r="H42" s="163"/>
      <c r="I42" s="84"/>
      <c r="J42" s="95"/>
      <c r="K42" s="95"/>
      <c r="L42" s="16">
        <v>22.664239999999999</v>
      </c>
      <c r="M42" s="124"/>
      <c r="N42" s="161"/>
      <c r="O42" s="161"/>
      <c r="P42" s="161"/>
      <c r="Q42" s="95"/>
      <c r="R42" s="95"/>
      <c r="S42" s="84"/>
      <c r="T42" s="84"/>
      <c r="U42" s="84"/>
      <c r="V42" s="1"/>
    </row>
    <row r="43" spans="1:22" ht="21" customHeight="1" x14ac:dyDescent="0.35">
      <c r="A43" s="104" t="s">
        <v>40</v>
      </c>
      <c r="B43" s="104"/>
      <c r="C43" s="84">
        <v>0.27900000000000003</v>
      </c>
      <c r="D43" s="84">
        <v>0</v>
      </c>
      <c r="E43" s="84">
        <v>2018</v>
      </c>
      <c r="F43" s="84">
        <v>0.27900000000000003</v>
      </c>
      <c r="G43" s="132">
        <v>919.18606</v>
      </c>
      <c r="H43" s="133"/>
      <c r="I43" s="84"/>
      <c r="J43" s="95"/>
      <c r="K43" s="95">
        <v>0.27900000000000003</v>
      </c>
      <c r="L43" s="33">
        <v>919.18606</v>
      </c>
      <c r="M43" s="123"/>
      <c r="N43" s="161"/>
      <c r="O43" s="161"/>
      <c r="P43" s="161"/>
      <c r="Q43" s="95"/>
      <c r="R43" s="95"/>
      <c r="S43" s="84"/>
      <c r="T43" s="84"/>
      <c r="U43" s="84" t="s">
        <v>24</v>
      </c>
      <c r="V43" s="1"/>
    </row>
    <row r="44" spans="1:22" ht="19.5" customHeight="1" x14ac:dyDescent="0.35">
      <c r="A44" s="150"/>
      <c r="B44" s="150"/>
      <c r="C44" s="85"/>
      <c r="D44" s="85"/>
      <c r="E44" s="85"/>
      <c r="F44" s="85"/>
      <c r="G44" s="162">
        <v>42.016300000000001</v>
      </c>
      <c r="H44" s="163"/>
      <c r="I44" s="84"/>
      <c r="J44" s="95"/>
      <c r="K44" s="95"/>
      <c r="L44" s="16">
        <v>42.016300000000001</v>
      </c>
      <c r="M44" s="124"/>
      <c r="N44" s="161"/>
      <c r="O44" s="161"/>
      <c r="P44" s="161"/>
      <c r="Q44" s="95"/>
      <c r="R44" s="95"/>
      <c r="S44" s="84"/>
      <c r="T44" s="84"/>
      <c r="U44" s="84"/>
      <c r="V44" s="1"/>
    </row>
    <row r="45" spans="1:22" ht="32" customHeight="1" x14ac:dyDescent="0.35">
      <c r="A45" s="104" t="s">
        <v>41</v>
      </c>
      <c r="B45" s="104"/>
      <c r="C45" s="84">
        <v>0.7</v>
      </c>
      <c r="D45" s="84">
        <v>0</v>
      </c>
      <c r="E45" s="84">
        <v>2018</v>
      </c>
      <c r="F45" s="101">
        <v>0.7</v>
      </c>
      <c r="G45" s="99">
        <v>2859.86636</v>
      </c>
      <c r="H45" s="100"/>
      <c r="I45" s="84"/>
      <c r="J45" s="95"/>
      <c r="K45" s="87">
        <v>0.7</v>
      </c>
      <c r="L45" s="23">
        <v>2859.86636</v>
      </c>
      <c r="M45" s="123"/>
      <c r="N45" s="95"/>
      <c r="O45" s="95"/>
      <c r="P45" s="95"/>
      <c r="Q45" s="95"/>
      <c r="R45" s="95"/>
      <c r="S45" s="84"/>
      <c r="T45" s="84"/>
      <c r="U45" s="84" t="s">
        <v>24</v>
      </c>
      <c r="V45" s="1"/>
    </row>
    <row r="46" spans="1:22" ht="15.5" x14ac:dyDescent="0.35">
      <c r="A46" s="104"/>
      <c r="B46" s="104"/>
      <c r="C46" s="84"/>
      <c r="D46" s="84"/>
      <c r="E46" s="84"/>
      <c r="F46" s="101"/>
      <c r="G46" s="111">
        <v>150.10516000000001</v>
      </c>
      <c r="H46" s="112"/>
      <c r="I46" s="84"/>
      <c r="J46" s="95"/>
      <c r="K46" s="87"/>
      <c r="L46" s="34">
        <v>150.10516000000001</v>
      </c>
      <c r="M46" s="124"/>
      <c r="N46" s="95"/>
      <c r="O46" s="95"/>
      <c r="P46" s="95"/>
      <c r="Q46" s="95"/>
      <c r="R46" s="95"/>
      <c r="S46" s="84"/>
      <c r="T46" s="84"/>
      <c r="U46" s="84"/>
      <c r="V46" s="1"/>
    </row>
    <row r="47" spans="1:22" ht="36" customHeight="1" x14ac:dyDescent="0.35">
      <c r="A47" s="104" t="s">
        <v>42</v>
      </c>
      <c r="B47" s="104"/>
      <c r="C47" s="84">
        <v>0.67</v>
      </c>
      <c r="D47" s="84">
        <v>0</v>
      </c>
      <c r="E47" s="84">
        <v>2018</v>
      </c>
      <c r="F47" s="101">
        <v>0.67</v>
      </c>
      <c r="G47" s="99">
        <v>1959.4226799999999</v>
      </c>
      <c r="H47" s="100"/>
      <c r="I47" s="86"/>
      <c r="J47" s="95"/>
      <c r="K47" s="87">
        <v>0.67</v>
      </c>
      <c r="L47" s="23">
        <v>1959.4226799999999</v>
      </c>
      <c r="M47" s="123"/>
      <c r="N47" s="122"/>
      <c r="O47" s="95"/>
      <c r="P47" s="95"/>
      <c r="Q47" s="95"/>
      <c r="R47" s="95"/>
      <c r="S47" s="84"/>
      <c r="T47" s="84"/>
      <c r="U47" s="84" t="s">
        <v>24</v>
      </c>
      <c r="V47" s="1"/>
    </row>
    <row r="48" spans="1:22" ht="15.5" x14ac:dyDescent="0.35">
      <c r="A48" s="104"/>
      <c r="B48" s="104"/>
      <c r="C48" s="84"/>
      <c r="D48" s="84"/>
      <c r="E48" s="84"/>
      <c r="F48" s="101"/>
      <c r="G48" s="97">
        <v>97.753240000000005</v>
      </c>
      <c r="H48" s="98"/>
      <c r="I48" s="86"/>
      <c r="J48" s="95"/>
      <c r="K48" s="87"/>
      <c r="L48" s="34">
        <v>97.753240000000005</v>
      </c>
      <c r="M48" s="124"/>
      <c r="N48" s="122"/>
      <c r="O48" s="95"/>
      <c r="P48" s="95"/>
      <c r="Q48" s="95"/>
      <c r="R48" s="95"/>
      <c r="S48" s="84"/>
      <c r="T48" s="84"/>
      <c r="U48" s="84"/>
      <c r="V48" s="1"/>
    </row>
    <row r="49" spans="1:22" ht="24" customHeight="1" x14ac:dyDescent="0.35">
      <c r="A49" s="104" t="s">
        <v>129</v>
      </c>
      <c r="B49" s="104"/>
      <c r="C49" s="84">
        <v>1.0249999999999999</v>
      </c>
      <c r="D49" s="84">
        <v>0</v>
      </c>
      <c r="E49" s="84">
        <v>2018</v>
      </c>
      <c r="F49" s="84">
        <v>1.0249999999999999</v>
      </c>
      <c r="G49" s="125">
        <v>2871.9892199999999</v>
      </c>
      <c r="H49" s="125"/>
      <c r="I49" s="84"/>
      <c r="J49" s="95"/>
      <c r="K49" s="95">
        <v>1.0249999999999999</v>
      </c>
      <c r="L49" s="23">
        <v>2871.9892199999999</v>
      </c>
      <c r="M49" s="123"/>
      <c r="N49" s="95"/>
      <c r="O49" s="167"/>
      <c r="P49" s="167"/>
      <c r="Q49" s="168"/>
      <c r="R49" s="168"/>
      <c r="S49" s="139"/>
      <c r="T49" s="139"/>
      <c r="U49" s="84" t="s">
        <v>24</v>
      </c>
      <c r="V49" s="138"/>
    </row>
    <row r="50" spans="1:22" ht="18.5" customHeight="1" x14ac:dyDescent="0.35">
      <c r="A50" s="104"/>
      <c r="B50" s="104"/>
      <c r="C50" s="84"/>
      <c r="D50" s="84"/>
      <c r="E50" s="84"/>
      <c r="F50" s="84"/>
      <c r="G50" s="125">
        <v>112.43510000000001</v>
      </c>
      <c r="H50" s="125"/>
      <c r="I50" s="84"/>
      <c r="J50" s="95"/>
      <c r="K50" s="95"/>
      <c r="L50" s="35">
        <v>112.43510000000001</v>
      </c>
      <c r="M50" s="124"/>
      <c r="N50" s="95"/>
      <c r="O50" s="167"/>
      <c r="P50" s="167"/>
      <c r="Q50" s="168"/>
      <c r="R50" s="168"/>
      <c r="S50" s="139"/>
      <c r="T50" s="139"/>
      <c r="U50" s="84"/>
      <c r="V50" s="138"/>
    </row>
    <row r="51" spans="1:22" ht="25.5" customHeight="1" x14ac:dyDescent="0.35">
      <c r="A51" s="104" t="s">
        <v>130</v>
      </c>
      <c r="B51" s="104"/>
      <c r="C51" s="84">
        <v>0.13500000000000001</v>
      </c>
      <c r="D51" s="84">
        <v>0</v>
      </c>
      <c r="E51" s="84">
        <v>2018</v>
      </c>
      <c r="F51" s="101">
        <v>0.13500000000000001</v>
      </c>
      <c r="G51" s="99">
        <v>852.90502000000004</v>
      </c>
      <c r="H51" s="100"/>
      <c r="I51" s="86"/>
      <c r="J51" s="95"/>
      <c r="K51" s="87">
        <v>0.13500000000000001</v>
      </c>
      <c r="L51" s="23">
        <v>852.90502000000004</v>
      </c>
      <c r="M51" s="123"/>
      <c r="N51" s="122"/>
      <c r="O51" s="167"/>
      <c r="P51" s="167"/>
      <c r="Q51" s="168"/>
      <c r="R51" s="168"/>
      <c r="S51" s="139"/>
      <c r="T51" s="139"/>
      <c r="U51" s="84" t="s">
        <v>24</v>
      </c>
      <c r="V51" s="138"/>
    </row>
    <row r="52" spans="1:22" ht="19.5" customHeight="1" x14ac:dyDescent="0.35">
      <c r="A52" s="104"/>
      <c r="B52" s="104"/>
      <c r="C52" s="84"/>
      <c r="D52" s="84"/>
      <c r="E52" s="84"/>
      <c r="F52" s="101"/>
      <c r="G52" s="111">
        <v>39.999600000000001</v>
      </c>
      <c r="H52" s="112"/>
      <c r="I52" s="86"/>
      <c r="J52" s="95"/>
      <c r="K52" s="87"/>
      <c r="L52" s="34">
        <v>39.999600000000001</v>
      </c>
      <c r="M52" s="124"/>
      <c r="N52" s="122"/>
      <c r="O52" s="167"/>
      <c r="P52" s="167"/>
      <c r="Q52" s="168"/>
      <c r="R52" s="168"/>
      <c r="S52" s="139"/>
      <c r="T52" s="139"/>
      <c r="U52" s="84"/>
      <c r="V52" s="138"/>
    </row>
    <row r="53" spans="1:22" ht="27.5" customHeight="1" x14ac:dyDescent="0.35">
      <c r="A53" s="104" t="s">
        <v>43</v>
      </c>
      <c r="B53" s="104"/>
      <c r="C53" s="84">
        <v>1.47</v>
      </c>
      <c r="D53" s="84">
        <v>0</v>
      </c>
      <c r="E53" s="84">
        <v>2018</v>
      </c>
      <c r="F53" s="84">
        <v>1.47</v>
      </c>
      <c r="G53" s="99">
        <v>508.09739000000002</v>
      </c>
      <c r="H53" s="100"/>
      <c r="I53" s="84"/>
      <c r="J53" s="95"/>
      <c r="K53" s="95">
        <v>1.47</v>
      </c>
      <c r="L53" s="23">
        <v>508.09739000000002</v>
      </c>
      <c r="M53" s="123"/>
      <c r="N53" s="95"/>
      <c r="O53" s="95"/>
      <c r="P53" s="95"/>
      <c r="Q53" s="95"/>
      <c r="R53" s="95"/>
      <c r="S53" s="84"/>
      <c r="T53" s="84"/>
      <c r="U53" s="84" t="s">
        <v>24</v>
      </c>
      <c r="V53" s="1"/>
    </row>
    <row r="54" spans="1:22" ht="17.5" customHeight="1" x14ac:dyDescent="0.35">
      <c r="A54" s="104"/>
      <c r="B54" s="104"/>
      <c r="C54" s="84"/>
      <c r="D54" s="84"/>
      <c r="E54" s="84"/>
      <c r="F54" s="84"/>
      <c r="G54" s="111">
        <v>27.429919999999999</v>
      </c>
      <c r="H54" s="112"/>
      <c r="I54" s="84"/>
      <c r="J54" s="95"/>
      <c r="K54" s="95"/>
      <c r="L54" s="35">
        <v>27.429919999999999</v>
      </c>
      <c r="M54" s="124"/>
      <c r="N54" s="95"/>
      <c r="O54" s="95"/>
      <c r="P54" s="95"/>
      <c r="Q54" s="95"/>
      <c r="R54" s="95"/>
      <c r="S54" s="84"/>
      <c r="T54" s="84"/>
      <c r="U54" s="84"/>
      <c r="V54" s="1"/>
    </row>
    <row r="55" spans="1:22" ht="28.5" customHeight="1" x14ac:dyDescent="0.35">
      <c r="A55" s="104" t="s">
        <v>44</v>
      </c>
      <c r="B55" s="104"/>
      <c r="C55" s="84">
        <v>0.4</v>
      </c>
      <c r="D55" s="84">
        <v>0</v>
      </c>
      <c r="E55" s="84">
        <v>2018</v>
      </c>
      <c r="F55" s="101">
        <v>0.4</v>
      </c>
      <c r="G55" s="99">
        <v>2146.5997299999999</v>
      </c>
      <c r="H55" s="100"/>
      <c r="I55" s="86"/>
      <c r="J55" s="95"/>
      <c r="K55" s="87">
        <v>0.4</v>
      </c>
      <c r="L55" s="23">
        <v>2146.5997299999999</v>
      </c>
      <c r="M55" s="123"/>
      <c r="N55" s="122"/>
      <c r="O55" s="95"/>
      <c r="P55" s="95"/>
      <c r="Q55" s="95"/>
      <c r="R55" s="95"/>
      <c r="S55" s="84"/>
      <c r="T55" s="84"/>
      <c r="U55" s="84" t="s">
        <v>24</v>
      </c>
      <c r="V55" s="1"/>
    </row>
    <row r="56" spans="1:22" ht="22" customHeight="1" x14ac:dyDescent="0.35">
      <c r="A56" s="104"/>
      <c r="B56" s="104"/>
      <c r="C56" s="84"/>
      <c r="D56" s="84"/>
      <c r="E56" s="84"/>
      <c r="F56" s="101"/>
      <c r="G56" s="111">
        <v>107.32999</v>
      </c>
      <c r="H56" s="112"/>
      <c r="I56" s="86"/>
      <c r="J56" s="95"/>
      <c r="K56" s="87"/>
      <c r="L56" s="35">
        <v>107.32999</v>
      </c>
      <c r="M56" s="124"/>
      <c r="N56" s="122"/>
      <c r="O56" s="95"/>
      <c r="P56" s="95"/>
      <c r="Q56" s="95"/>
      <c r="R56" s="95"/>
      <c r="S56" s="84"/>
      <c r="T56" s="84"/>
      <c r="U56" s="84"/>
      <c r="V56" s="1"/>
    </row>
    <row r="57" spans="1:22" ht="29" customHeight="1" x14ac:dyDescent="0.35">
      <c r="A57" s="104" t="s">
        <v>45</v>
      </c>
      <c r="B57" s="104"/>
      <c r="C57" s="84">
        <v>0.29799999999999999</v>
      </c>
      <c r="D57" s="84">
        <v>0</v>
      </c>
      <c r="E57" s="84">
        <v>2018</v>
      </c>
      <c r="F57" s="101">
        <v>0.29799999999999999</v>
      </c>
      <c r="G57" s="99">
        <v>518.53980000000001</v>
      </c>
      <c r="H57" s="100"/>
      <c r="I57" s="86"/>
      <c r="J57" s="95"/>
      <c r="K57" s="87">
        <v>0.29799999999999999</v>
      </c>
      <c r="L57" s="23">
        <v>518.53980000000001</v>
      </c>
      <c r="M57" s="123"/>
      <c r="N57" s="122"/>
      <c r="O57" s="95"/>
      <c r="P57" s="95"/>
      <c r="Q57" s="95"/>
      <c r="R57" s="95"/>
      <c r="S57" s="84"/>
      <c r="T57" s="84"/>
      <c r="U57" s="84" t="s">
        <v>24</v>
      </c>
      <c r="V57" s="1"/>
    </row>
    <row r="58" spans="1:22" ht="23.5" customHeight="1" x14ac:dyDescent="0.35">
      <c r="A58" s="104"/>
      <c r="B58" s="104"/>
      <c r="C58" s="84"/>
      <c r="D58" s="84"/>
      <c r="E58" s="84"/>
      <c r="F58" s="101"/>
      <c r="G58" s="111">
        <v>25.92699</v>
      </c>
      <c r="H58" s="112"/>
      <c r="I58" s="86"/>
      <c r="J58" s="95"/>
      <c r="K58" s="87"/>
      <c r="L58" s="35">
        <v>25.92699</v>
      </c>
      <c r="M58" s="124"/>
      <c r="N58" s="122"/>
      <c r="O58" s="95"/>
      <c r="P58" s="95"/>
      <c r="Q58" s="95"/>
      <c r="R58" s="95"/>
      <c r="S58" s="84"/>
      <c r="T58" s="84"/>
      <c r="U58" s="84"/>
      <c r="V58" s="1"/>
    </row>
    <row r="59" spans="1:22" ht="27.5" customHeight="1" x14ac:dyDescent="0.35">
      <c r="A59" s="104" t="s">
        <v>131</v>
      </c>
      <c r="B59" s="104"/>
      <c r="C59" s="84">
        <v>0.15</v>
      </c>
      <c r="D59" s="84">
        <v>0</v>
      </c>
      <c r="E59" s="84">
        <v>2018</v>
      </c>
      <c r="F59" s="101">
        <v>0.15</v>
      </c>
      <c r="G59" s="99">
        <v>383.69916999999998</v>
      </c>
      <c r="H59" s="100"/>
      <c r="I59" s="86"/>
      <c r="J59" s="95"/>
      <c r="K59" s="87">
        <v>0.15</v>
      </c>
      <c r="L59" s="23">
        <v>383.69916999999998</v>
      </c>
      <c r="M59" s="123"/>
      <c r="N59" s="122"/>
      <c r="O59" s="167"/>
      <c r="P59" s="167"/>
      <c r="Q59" s="168"/>
      <c r="R59" s="168"/>
      <c r="S59" s="139"/>
      <c r="T59" s="139"/>
      <c r="U59" s="84" t="s">
        <v>24</v>
      </c>
      <c r="V59" s="138"/>
    </row>
    <row r="60" spans="1:22" ht="24.5" customHeight="1" x14ac:dyDescent="0.35">
      <c r="A60" s="104"/>
      <c r="B60" s="104"/>
      <c r="C60" s="84"/>
      <c r="D60" s="84"/>
      <c r="E60" s="84"/>
      <c r="F60" s="101"/>
      <c r="G60" s="97">
        <v>19.18496</v>
      </c>
      <c r="H60" s="98"/>
      <c r="I60" s="86"/>
      <c r="J60" s="95"/>
      <c r="K60" s="87"/>
      <c r="L60" s="34">
        <v>19.18496</v>
      </c>
      <c r="M60" s="124"/>
      <c r="N60" s="122"/>
      <c r="O60" s="167"/>
      <c r="P60" s="167"/>
      <c r="Q60" s="168"/>
      <c r="R60" s="168"/>
      <c r="S60" s="139"/>
      <c r="T60" s="139"/>
      <c r="U60" s="84"/>
      <c r="V60" s="138"/>
    </row>
    <row r="61" spans="1:22" ht="23.5" customHeight="1" x14ac:dyDescent="0.35">
      <c r="A61" s="104" t="s">
        <v>132</v>
      </c>
      <c r="B61" s="104"/>
      <c r="C61" s="84">
        <v>0.39</v>
      </c>
      <c r="D61" s="84">
        <v>0</v>
      </c>
      <c r="E61" s="84">
        <v>2018</v>
      </c>
      <c r="F61" s="84">
        <v>0.39</v>
      </c>
      <c r="G61" s="126">
        <v>1534.53919</v>
      </c>
      <c r="H61" s="126"/>
      <c r="I61" s="84"/>
      <c r="J61" s="95"/>
      <c r="K61" s="95">
        <v>0.39</v>
      </c>
      <c r="L61" s="23">
        <v>1534.53919</v>
      </c>
      <c r="M61" s="123"/>
      <c r="N61" s="95"/>
      <c r="O61" s="167"/>
      <c r="P61" s="167"/>
      <c r="Q61" s="168"/>
      <c r="R61" s="168"/>
      <c r="S61" s="139"/>
      <c r="T61" s="139"/>
      <c r="U61" s="84" t="s">
        <v>24</v>
      </c>
      <c r="V61" s="138"/>
    </row>
    <row r="62" spans="1:22" ht="29" customHeight="1" x14ac:dyDescent="0.35">
      <c r="A62" s="104"/>
      <c r="B62" s="104"/>
      <c r="C62" s="84"/>
      <c r="D62" s="84"/>
      <c r="E62" s="84"/>
      <c r="F62" s="84"/>
      <c r="G62" s="125">
        <v>76.726960000000005</v>
      </c>
      <c r="H62" s="125"/>
      <c r="I62" s="84"/>
      <c r="J62" s="95"/>
      <c r="K62" s="95"/>
      <c r="L62" s="35">
        <v>76.726960000000005</v>
      </c>
      <c r="M62" s="124"/>
      <c r="N62" s="95"/>
      <c r="O62" s="167"/>
      <c r="P62" s="167"/>
      <c r="Q62" s="168"/>
      <c r="R62" s="168"/>
      <c r="S62" s="139"/>
      <c r="T62" s="139"/>
      <c r="U62" s="84"/>
      <c r="V62" s="138"/>
    </row>
    <row r="63" spans="1:22" ht="25" customHeight="1" x14ac:dyDescent="0.35">
      <c r="A63" s="104" t="s">
        <v>46</v>
      </c>
      <c r="B63" s="104"/>
      <c r="C63" s="84">
        <v>3.32</v>
      </c>
      <c r="D63" s="84">
        <v>0</v>
      </c>
      <c r="E63" s="84">
        <v>2018</v>
      </c>
      <c r="F63" s="101">
        <v>3.32</v>
      </c>
      <c r="G63" s="99">
        <v>46040.25864</v>
      </c>
      <c r="H63" s="100"/>
      <c r="I63" s="86"/>
      <c r="J63" s="95"/>
      <c r="K63" s="87">
        <v>3.32</v>
      </c>
      <c r="L63" s="23">
        <v>46040.25864</v>
      </c>
      <c r="M63" s="123"/>
      <c r="N63" s="122"/>
      <c r="O63" s="95"/>
      <c r="P63" s="95"/>
      <c r="Q63" s="95"/>
      <c r="R63" s="95"/>
      <c r="S63" s="84"/>
      <c r="T63" s="84"/>
      <c r="U63" s="84" t="s">
        <v>24</v>
      </c>
      <c r="V63" s="1"/>
    </row>
    <row r="64" spans="1:22" ht="22.5" customHeight="1" x14ac:dyDescent="0.35">
      <c r="A64" s="104"/>
      <c r="B64" s="104"/>
      <c r="C64" s="84"/>
      <c r="D64" s="84"/>
      <c r="E64" s="84"/>
      <c r="F64" s="101"/>
      <c r="G64" s="111">
        <v>2405.3605499999999</v>
      </c>
      <c r="H64" s="112"/>
      <c r="I64" s="86"/>
      <c r="J64" s="95"/>
      <c r="K64" s="87"/>
      <c r="L64" s="34">
        <v>2405.3605499999999</v>
      </c>
      <c r="M64" s="124"/>
      <c r="N64" s="127"/>
      <c r="O64" s="95"/>
      <c r="P64" s="95"/>
      <c r="Q64" s="95"/>
      <c r="R64" s="95"/>
      <c r="S64" s="84"/>
      <c r="T64" s="84"/>
      <c r="U64" s="85"/>
      <c r="V64" s="1"/>
    </row>
    <row r="65" spans="1:22" ht="22.5" customHeight="1" x14ac:dyDescent="0.35">
      <c r="A65" s="104" t="s">
        <v>47</v>
      </c>
      <c r="B65" s="104"/>
      <c r="C65" s="84">
        <v>0.94399999999999995</v>
      </c>
      <c r="D65" s="84">
        <v>0</v>
      </c>
      <c r="E65" s="84">
        <v>2019</v>
      </c>
      <c r="F65" s="101">
        <v>0.94399999999999995</v>
      </c>
      <c r="G65" s="99">
        <v>2222.95876</v>
      </c>
      <c r="H65" s="100"/>
      <c r="I65" s="86"/>
      <c r="J65" s="95"/>
      <c r="K65" s="95"/>
      <c r="L65" s="95"/>
      <c r="M65" s="87">
        <v>0.94399999999999995</v>
      </c>
      <c r="N65" s="31">
        <v>2222.95876</v>
      </c>
      <c r="O65" s="122"/>
      <c r="P65" s="95"/>
      <c r="Q65" s="95"/>
      <c r="R65" s="95"/>
      <c r="S65" s="84"/>
      <c r="T65" s="101"/>
      <c r="U65" s="84" t="s">
        <v>24</v>
      </c>
      <c r="V65" s="138"/>
    </row>
    <row r="66" spans="1:22" ht="21" customHeight="1" x14ac:dyDescent="0.35">
      <c r="A66" s="104"/>
      <c r="B66" s="104"/>
      <c r="C66" s="84"/>
      <c r="D66" s="84"/>
      <c r="E66" s="84"/>
      <c r="F66" s="101"/>
      <c r="G66" s="97">
        <v>111.14794000000001</v>
      </c>
      <c r="H66" s="98"/>
      <c r="I66" s="86"/>
      <c r="J66" s="95"/>
      <c r="K66" s="95"/>
      <c r="L66" s="95"/>
      <c r="M66" s="87"/>
      <c r="N66" s="35">
        <v>111.14794000000001</v>
      </c>
      <c r="O66" s="122"/>
      <c r="P66" s="95"/>
      <c r="Q66" s="95"/>
      <c r="R66" s="95"/>
      <c r="S66" s="84"/>
      <c r="T66" s="101"/>
      <c r="U66" s="84"/>
      <c r="V66" s="138"/>
    </row>
    <row r="67" spans="1:22" ht="20.5" customHeight="1" x14ac:dyDescent="0.35">
      <c r="A67" s="104" t="s">
        <v>48</v>
      </c>
      <c r="B67" s="104"/>
      <c r="C67" s="84">
        <v>0.28000000000000003</v>
      </c>
      <c r="D67" s="84">
        <v>0</v>
      </c>
      <c r="E67" s="84">
        <v>2019</v>
      </c>
      <c r="F67" s="101">
        <v>0.28000000000000003</v>
      </c>
      <c r="G67" s="99">
        <v>1360.3799100000001</v>
      </c>
      <c r="H67" s="100"/>
      <c r="I67" s="86"/>
      <c r="J67" s="95"/>
      <c r="K67" s="95"/>
      <c r="L67" s="95"/>
      <c r="M67" s="87">
        <v>0.28000000000000003</v>
      </c>
      <c r="N67" s="31">
        <v>1360.3799100000001</v>
      </c>
      <c r="O67" s="122"/>
      <c r="P67" s="95"/>
      <c r="Q67" s="95"/>
      <c r="R67" s="95"/>
      <c r="S67" s="84"/>
      <c r="T67" s="101"/>
      <c r="U67" s="84" t="s">
        <v>24</v>
      </c>
      <c r="V67" s="138"/>
    </row>
    <row r="68" spans="1:22" ht="19.5" customHeight="1" x14ac:dyDescent="0.35">
      <c r="A68" s="104"/>
      <c r="B68" s="104"/>
      <c r="C68" s="84"/>
      <c r="D68" s="84"/>
      <c r="E68" s="84"/>
      <c r="F68" s="101"/>
      <c r="G68" s="97">
        <v>68.019000000000005</v>
      </c>
      <c r="H68" s="98"/>
      <c r="I68" s="86"/>
      <c r="J68" s="95"/>
      <c r="K68" s="95"/>
      <c r="L68" s="95"/>
      <c r="M68" s="87"/>
      <c r="N68" s="35">
        <v>68.019000000000005</v>
      </c>
      <c r="O68" s="122"/>
      <c r="P68" s="95"/>
      <c r="Q68" s="95"/>
      <c r="R68" s="95"/>
      <c r="S68" s="84"/>
      <c r="T68" s="101"/>
      <c r="U68" s="84"/>
      <c r="V68" s="138"/>
    </row>
    <row r="69" spans="1:22" ht="22.5" customHeight="1" x14ac:dyDescent="0.35">
      <c r="A69" s="104" t="s">
        <v>49</v>
      </c>
      <c r="B69" s="104"/>
      <c r="C69" s="84">
        <v>1.119</v>
      </c>
      <c r="D69" s="84">
        <v>0</v>
      </c>
      <c r="E69" s="84">
        <v>2019</v>
      </c>
      <c r="F69" s="101">
        <v>1.119</v>
      </c>
      <c r="G69" s="99">
        <v>4055.37878</v>
      </c>
      <c r="H69" s="100"/>
      <c r="I69" s="86"/>
      <c r="J69" s="95"/>
      <c r="K69" s="95"/>
      <c r="L69" s="95"/>
      <c r="M69" s="87">
        <v>1.119</v>
      </c>
      <c r="N69" s="31">
        <v>4055.37878</v>
      </c>
      <c r="O69" s="122"/>
      <c r="P69" s="95"/>
      <c r="Q69" s="95"/>
      <c r="R69" s="95"/>
      <c r="S69" s="84"/>
      <c r="T69" s="101"/>
      <c r="U69" s="84" t="s">
        <v>24</v>
      </c>
      <c r="V69" s="138"/>
    </row>
    <row r="70" spans="1:22" ht="19.5" customHeight="1" x14ac:dyDescent="0.35">
      <c r="A70" s="104"/>
      <c r="B70" s="104"/>
      <c r="C70" s="84"/>
      <c r="D70" s="84"/>
      <c r="E70" s="84"/>
      <c r="F70" s="101"/>
      <c r="G70" s="97">
        <v>202.76893999999999</v>
      </c>
      <c r="H70" s="98"/>
      <c r="I70" s="86"/>
      <c r="J70" s="95"/>
      <c r="K70" s="95"/>
      <c r="L70" s="95"/>
      <c r="M70" s="87"/>
      <c r="N70" s="35">
        <v>202.76893999999999</v>
      </c>
      <c r="O70" s="122"/>
      <c r="P70" s="95"/>
      <c r="Q70" s="95"/>
      <c r="R70" s="95"/>
      <c r="S70" s="84"/>
      <c r="T70" s="101"/>
      <c r="U70" s="84"/>
      <c r="V70" s="138"/>
    </row>
    <row r="71" spans="1:22" ht="25" customHeight="1" x14ac:dyDescent="0.35">
      <c r="A71" s="104" t="s">
        <v>50</v>
      </c>
      <c r="B71" s="104"/>
      <c r="C71" s="84">
        <v>8.8999999999999996E-2</v>
      </c>
      <c r="D71" s="84">
        <v>0</v>
      </c>
      <c r="E71" s="84">
        <v>2019</v>
      </c>
      <c r="F71" s="101">
        <v>8.8999999999999996E-2</v>
      </c>
      <c r="G71" s="99">
        <v>397.58891</v>
      </c>
      <c r="H71" s="100"/>
      <c r="I71" s="86"/>
      <c r="J71" s="95"/>
      <c r="K71" s="95"/>
      <c r="L71" s="95"/>
      <c r="M71" s="87">
        <v>8.8999999999999996E-2</v>
      </c>
      <c r="N71" s="31">
        <v>397.58891</v>
      </c>
      <c r="O71" s="122"/>
      <c r="P71" s="95"/>
      <c r="Q71" s="95"/>
      <c r="R71" s="95"/>
      <c r="S71" s="84"/>
      <c r="T71" s="101"/>
      <c r="U71" s="84" t="s">
        <v>24</v>
      </c>
      <c r="V71" s="1"/>
    </row>
    <row r="72" spans="1:22" ht="20.5" customHeight="1" x14ac:dyDescent="0.35">
      <c r="A72" s="104"/>
      <c r="B72" s="104"/>
      <c r="C72" s="84"/>
      <c r="D72" s="84"/>
      <c r="E72" s="84"/>
      <c r="F72" s="101"/>
      <c r="G72" s="111">
        <v>19.879449999999999</v>
      </c>
      <c r="H72" s="112"/>
      <c r="I72" s="86"/>
      <c r="J72" s="95"/>
      <c r="K72" s="95"/>
      <c r="L72" s="95"/>
      <c r="M72" s="87"/>
      <c r="N72" s="35">
        <v>19.879449999999999</v>
      </c>
      <c r="O72" s="122"/>
      <c r="P72" s="95"/>
      <c r="Q72" s="95"/>
      <c r="R72" s="95"/>
      <c r="S72" s="84"/>
      <c r="T72" s="101"/>
      <c r="U72" s="84"/>
      <c r="V72" s="1"/>
    </row>
    <row r="73" spans="1:22" ht="22.5" customHeight="1" x14ac:dyDescent="0.35">
      <c r="A73" s="104" t="s">
        <v>51</v>
      </c>
      <c r="B73" s="104"/>
      <c r="C73" s="84">
        <v>0.21</v>
      </c>
      <c r="D73" s="84">
        <v>0</v>
      </c>
      <c r="E73" s="84">
        <v>2019</v>
      </c>
      <c r="F73" s="101">
        <v>0.21</v>
      </c>
      <c r="G73" s="99">
        <v>831.08763999999996</v>
      </c>
      <c r="H73" s="100"/>
      <c r="I73" s="86"/>
      <c r="J73" s="95"/>
      <c r="K73" s="95"/>
      <c r="L73" s="95"/>
      <c r="M73" s="87">
        <v>0.21</v>
      </c>
      <c r="N73" s="31">
        <v>831.08763999999996</v>
      </c>
      <c r="O73" s="122"/>
      <c r="P73" s="95"/>
      <c r="Q73" s="95"/>
      <c r="R73" s="95"/>
      <c r="S73" s="84"/>
      <c r="T73" s="84"/>
      <c r="U73" s="84" t="s">
        <v>24</v>
      </c>
      <c r="V73" s="138"/>
    </row>
    <row r="74" spans="1:22" ht="20.5" customHeight="1" x14ac:dyDescent="0.35">
      <c r="A74" s="104"/>
      <c r="B74" s="104"/>
      <c r="C74" s="84"/>
      <c r="D74" s="84"/>
      <c r="E74" s="84"/>
      <c r="F74" s="101"/>
      <c r="G74" s="97">
        <v>41.554380000000002</v>
      </c>
      <c r="H74" s="98"/>
      <c r="I74" s="86"/>
      <c r="J74" s="95"/>
      <c r="K74" s="95"/>
      <c r="L74" s="95"/>
      <c r="M74" s="87"/>
      <c r="N74" s="34">
        <v>41.554380000000002</v>
      </c>
      <c r="O74" s="122"/>
      <c r="P74" s="95"/>
      <c r="Q74" s="95"/>
      <c r="R74" s="95"/>
      <c r="S74" s="84"/>
      <c r="T74" s="84"/>
      <c r="U74" s="84"/>
      <c r="V74" s="138"/>
    </row>
    <row r="75" spans="1:22" ht="37.5" customHeight="1" x14ac:dyDescent="0.35">
      <c r="A75" s="104" t="s">
        <v>52</v>
      </c>
      <c r="B75" s="104"/>
      <c r="C75" s="84">
        <v>0.38500000000000001</v>
      </c>
      <c r="D75" s="84">
        <v>0</v>
      </c>
      <c r="E75" s="84">
        <v>2019</v>
      </c>
      <c r="F75" s="101">
        <v>0.38500000000000001</v>
      </c>
      <c r="G75" s="99">
        <v>1306.7904699999999</v>
      </c>
      <c r="H75" s="100"/>
      <c r="I75" s="86"/>
      <c r="J75" s="95"/>
      <c r="K75" s="95"/>
      <c r="L75" s="95"/>
      <c r="M75" s="87">
        <v>0.38500000000000001</v>
      </c>
      <c r="N75" s="31">
        <v>1306.7904699999999</v>
      </c>
      <c r="O75" s="122"/>
      <c r="P75" s="95"/>
      <c r="Q75" s="95"/>
      <c r="R75" s="95"/>
      <c r="S75" s="84"/>
      <c r="T75" s="84"/>
      <c r="U75" s="84" t="s">
        <v>24</v>
      </c>
      <c r="V75" s="138"/>
    </row>
    <row r="76" spans="1:22" ht="20.5" customHeight="1" x14ac:dyDescent="0.35">
      <c r="A76" s="104"/>
      <c r="B76" s="104"/>
      <c r="C76" s="84"/>
      <c r="D76" s="84"/>
      <c r="E76" s="84"/>
      <c r="F76" s="101"/>
      <c r="G76" s="97">
        <v>65.339519999999993</v>
      </c>
      <c r="H76" s="98"/>
      <c r="I76" s="86"/>
      <c r="J76" s="95"/>
      <c r="K76" s="95"/>
      <c r="L76" s="95"/>
      <c r="M76" s="87"/>
      <c r="N76" s="34">
        <v>65.339519999999993</v>
      </c>
      <c r="O76" s="122"/>
      <c r="P76" s="95"/>
      <c r="Q76" s="95"/>
      <c r="R76" s="95"/>
      <c r="S76" s="84"/>
      <c r="T76" s="84"/>
      <c r="U76" s="84"/>
      <c r="V76" s="138"/>
    </row>
    <row r="77" spans="1:22" ht="23" customHeight="1" x14ac:dyDescent="0.35">
      <c r="A77" s="104" t="s">
        <v>53</v>
      </c>
      <c r="B77" s="104"/>
      <c r="C77" s="84">
        <v>0.4</v>
      </c>
      <c r="D77" s="84">
        <v>0</v>
      </c>
      <c r="E77" s="84">
        <v>2019</v>
      </c>
      <c r="F77" s="101">
        <v>0.4</v>
      </c>
      <c r="G77" s="99">
        <v>1383.1765399999999</v>
      </c>
      <c r="H77" s="100"/>
      <c r="I77" s="86"/>
      <c r="J77" s="95"/>
      <c r="K77" s="95"/>
      <c r="L77" s="95"/>
      <c r="M77" s="87">
        <v>0.4</v>
      </c>
      <c r="N77" s="31">
        <v>1383.1765399999999</v>
      </c>
      <c r="O77" s="122"/>
      <c r="P77" s="95"/>
      <c r="Q77" s="95"/>
      <c r="R77" s="95"/>
      <c r="S77" s="84"/>
      <c r="T77" s="84"/>
      <c r="U77" s="84" t="s">
        <v>24</v>
      </c>
      <c r="V77" s="138"/>
    </row>
    <row r="78" spans="1:22" ht="20.5" customHeight="1" x14ac:dyDescent="0.35">
      <c r="A78" s="104"/>
      <c r="B78" s="104"/>
      <c r="C78" s="84"/>
      <c r="D78" s="84"/>
      <c r="E78" s="84"/>
      <c r="F78" s="101"/>
      <c r="G78" s="97">
        <v>69.158829999999995</v>
      </c>
      <c r="H78" s="98"/>
      <c r="I78" s="86"/>
      <c r="J78" s="95"/>
      <c r="K78" s="95"/>
      <c r="L78" s="95"/>
      <c r="M78" s="87"/>
      <c r="N78" s="34">
        <v>69.158829999999995</v>
      </c>
      <c r="O78" s="122"/>
      <c r="P78" s="95"/>
      <c r="Q78" s="95"/>
      <c r="R78" s="95"/>
      <c r="S78" s="84"/>
      <c r="T78" s="84"/>
      <c r="U78" s="84"/>
      <c r="V78" s="138"/>
    </row>
    <row r="79" spans="1:22" ht="22" customHeight="1" x14ac:dyDescent="0.35">
      <c r="A79" s="104" t="s">
        <v>54</v>
      </c>
      <c r="B79" s="104"/>
      <c r="C79" s="84">
        <v>0.71099999999999997</v>
      </c>
      <c r="D79" s="84">
        <v>0</v>
      </c>
      <c r="E79" s="84">
        <v>2019</v>
      </c>
      <c r="F79" s="101">
        <v>0.71099999999999997</v>
      </c>
      <c r="G79" s="99">
        <v>1749.4647</v>
      </c>
      <c r="H79" s="100"/>
      <c r="I79" s="86"/>
      <c r="J79" s="95"/>
      <c r="K79" s="95"/>
      <c r="L79" s="95"/>
      <c r="M79" s="87">
        <v>0.71099999999999997</v>
      </c>
      <c r="N79" s="31">
        <v>1749.4647</v>
      </c>
      <c r="O79" s="122"/>
      <c r="P79" s="95"/>
      <c r="Q79" s="95"/>
      <c r="R79" s="95"/>
      <c r="S79" s="84"/>
      <c r="T79" s="84"/>
      <c r="U79" s="84" t="s">
        <v>24</v>
      </c>
      <c r="V79" s="138"/>
    </row>
    <row r="80" spans="1:22" ht="20.5" customHeight="1" x14ac:dyDescent="0.35">
      <c r="A80" s="104"/>
      <c r="B80" s="104"/>
      <c r="C80" s="84"/>
      <c r="D80" s="84"/>
      <c r="E80" s="84"/>
      <c r="F80" s="101"/>
      <c r="G80" s="111">
        <v>87.473240000000004</v>
      </c>
      <c r="H80" s="112"/>
      <c r="I80" s="86"/>
      <c r="J80" s="95"/>
      <c r="K80" s="95"/>
      <c r="L80" s="95"/>
      <c r="M80" s="87"/>
      <c r="N80" s="35">
        <v>87.473240000000004</v>
      </c>
      <c r="O80" s="122"/>
      <c r="P80" s="95"/>
      <c r="Q80" s="95"/>
      <c r="R80" s="95"/>
      <c r="S80" s="84"/>
      <c r="T80" s="84"/>
      <c r="U80" s="84"/>
      <c r="V80" s="138"/>
    </row>
    <row r="81" spans="1:22" ht="23" customHeight="1" x14ac:dyDescent="0.35">
      <c r="A81" s="104" t="s">
        <v>55</v>
      </c>
      <c r="B81" s="104"/>
      <c r="C81" s="84">
        <v>5.6000000000000001E-2</v>
      </c>
      <c r="D81" s="84">
        <v>0</v>
      </c>
      <c r="E81" s="84">
        <v>2019</v>
      </c>
      <c r="F81" s="101">
        <v>5.6000000000000001E-2</v>
      </c>
      <c r="G81" s="99">
        <v>245.87993</v>
      </c>
      <c r="H81" s="100"/>
      <c r="I81" s="84"/>
      <c r="J81" s="95"/>
      <c r="K81" s="95"/>
      <c r="L81" s="95"/>
      <c r="M81" s="87">
        <v>5.6000000000000001E-2</v>
      </c>
      <c r="N81" s="31">
        <v>245.87993</v>
      </c>
      <c r="O81" s="122"/>
      <c r="P81" s="95"/>
      <c r="Q81" s="95"/>
      <c r="R81" s="95"/>
      <c r="S81" s="84"/>
      <c r="T81" s="84"/>
      <c r="U81" s="84" t="s">
        <v>24</v>
      </c>
      <c r="V81" s="138"/>
    </row>
    <row r="82" spans="1:22" ht="18.5" customHeight="1" x14ac:dyDescent="0.35">
      <c r="A82" s="104"/>
      <c r="B82" s="104"/>
      <c r="C82" s="84"/>
      <c r="D82" s="84"/>
      <c r="E82" s="84"/>
      <c r="F82" s="101"/>
      <c r="G82" s="97">
        <v>12.294</v>
      </c>
      <c r="H82" s="98"/>
      <c r="I82" s="84"/>
      <c r="J82" s="95"/>
      <c r="K82" s="95"/>
      <c r="L82" s="95"/>
      <c r="M82" s="87"/>
      <c r="N82" s="34">
        <v>12.294</v>
      </c>
      <c r="O82" s="122"/>
      <c r="P82" s="95"/>
      <c r="Q82" s="95"/>
      <c r="R82" s="95"/>
      <c r="S82" s="84"/>
      <c r="T82" s="84"/>
      <c r="U82" s="84"/>
      <c r="V82" s="138"/>
    </row>
    <row r="83" spans="1:22" ht="27" customHeight="1" x14ac:dyDescent="0.35">
      <c r="A83" s="104" t="s">
        <v>56</v>
      </c>
      <c r="B83" s="104"/>
      <c r="C83" s="84">
        <v>0.33</v>
      </c>
      <c r="D83" s="84">
        <v>0</v>
      </c>
      <c r="E83" s="84">
        <v>2019</v>
      </c>
      <c r="F83" s="101">
        <v>0.33</v>
      </c>
      <c r="G83" s="99">
        <v>1543.0594799999999</v>
      </c>
      <c r="H83" s="100"/>
      <c r="I83" s="84"/>
      <c r="J83" s="95"/>
      <c r="K83" s="95"/>
      <c r="L83" s="95"/>
      <c r="M83" s="87">
        <v>0.33</v>
      </c>
      <c r="N83" s="31">
        <v>1543.0594799999999</v>
      </c>
      <c r="O83" s="122"/>
      <c r="P83" s="95"/>
      <c r="Q83" s="95"/>
      <c r="R83" s="95"/>
      <c r="S83" s="84"/>
      <c r="T83" s="84"/>
      <c r="U83" s="84" t="s">
        <v>24</v>
      </c>
      <c r="V83" s="138"/>
    </row>
    <row r="84" spans="1:22" x14ac:dyDescent="0.35">
      <c r="A84" s="104"/>
      <c r="B84" s="104"/>
      <c r="C84" s="84"/>
      <c r="D84" s="84"/>
      <c r="E84" s="84"/>
      <c r="F84" s="101"/>
      <c r="G84" s="97">
        <v>77.152969999999996</v>
      </c>
      <c r="H84" s="98"/>
      <c r="I84" s="84"/>
      <c r="J84" s="95"/>
      <c r="K84" s="95"/>
      <c r="L84" s="95"/>
      <c r="M84" s="87"/>
      <c r="N84" s="34">
        <v>77.152969999999996</v>
      </c>
      <c r="O84" s="122"/>
      <c r="P84" s="95"/>
      <c r="Q84" s="95"/>
      <c r="R84" s="95"/>
      <c r="S84" s="84"/>
      <c r="T84" s="84"/>
      <c r="U84" s="84"/>
      <c r="V84" s="138"/>
    </row>
    <row r="85" spans="1:22" ht="27" customHeight="1" x14ac:dyDescent="0.35">
      <c r="A85" s="104" t="s">
        <v>57</v>
      </c>
      <c r="B85" s="104"/>
      <c r="C85" s="84">
        <v>0.27500000000000002</v>
      </c>
      <c r="D85" s="84">
        <v>0</v>
      </c>
      <c r="E85" s="84">
        <v>2019</v>
      </c>
      <c r="F85" s="101">
        <v>0.27500000000000002</v>
      </c>
      <c r="G85" s="99">
        <v>833.77124000000003</v>
      </c>
      <c r="H85" s="100"/>
      <c r="I85" s="84"/>
      <c r="J85" s="95"/>
      <c r="K85" s="95"/>
      <c r="L85" s="95"/>
      <c r="M85" s="87">
        <v>0.27500000000000002</v>
      </c>
      <c r="N85" s="31">
        <v>833.77124000000003</v>
      </c>
      <c r="O85" s="122"/>
      <c r="P85" s="95"/>
      <c r="Q85" s="95"/>
      <c r="R85" s="95"/>
      <c r="S85" s="84"/>
      <c r="T85" s="84"/>
      <c r="U85" s="84" t="s">
        <v>24</v>
      </c>
      <c r="V85" s="138"/>
    </row>
    <row r="86" spans="1:22" x14ac:dyDescent="0.35">
      <c r="A86" s="104"/>
      <c r="B86" s="104"/>
      <c r="C86" s="84"/>
      <c r="D86" s="84"/>
      <c r="E86" s="84"/>
      <c r="F86" s="101"/>
      <c r="G86" s="97">
        <v>41.688560000000003</v>
      </c>
      <c r="H86" s="98"/>
      <c r="I86" s="84"/>
      <c r="J86" s="95"/>
      <c r="K86" s="95"/>
      <c r="L86" s="95"/>
      <c r="M86" s="87"/>
      <c r="N86" s="34">
        <v>41.688560000000003</v>
      </c>
      <c r="O86" s="122"/>
      <c r="P86" s="95"/>
      <c r="Q86" s="95"/>
      <c r="R86" s="95"/>
      <c r="S86" s="84"/>
      <c r="T86" s="84"/>
      <c r="U86" s="84"/>
      <c r="V86" s="138"/>
    </row>
    <row r="87" spans="1:22" ht="27" customHeight="1" x14ac:dyDescent="0.35">
      <c r="A87" s="104" t="s">
        <v>58</v>
      </c>
      <c r="B87" s="104"/>
      <c r="C87" s="84">
        <v>0.33400000000000002</v>
      </c>
      <c r="D87" s="84">
        <v>0</v>
      </c>
      <c r="E87" s="84">
        <v>2019</v>
      </c>
      <c r="F87" s="101">
        <v>0.33400000000000002</v>
      </c>
      <c r="G87" s="99">
        <v>1077.7548200000001</v>
      </c>
      <c r="H87" s="100"/>
      <c r="I87" s="84"/>
      <c r="J87" s="95"/>
      <c r="K87" s="95"/>
      <c r="L87" s="95"/>
      <c r="M87" s="87">
        <v>0.33400000000000002</v>
      </c>
      <c r="N87" s="31">
        <v>1077.7548200000001</v>
      </c>
      <c r="O87" s="122"/>
      <c r="P87" s="95"/>
      <c r="Q87" s="95"/>
      <c r="R87" s="95"/>
      <c r="S87" s="84"/>
      <c r="T87" s="84"/>
      <c r="U87" s="84" t="s">
        <v>24</v>
      </c>
      <c r="V87" s="138"/>
    </row>
    <row r="88" spans="1:22" x14ac:dyDescent="0.35">
      <c r="A88" s="104"/>
      <c r="B88" s="104"/>
      <c r="C88" s="84"/>
      <c r="D88" s="84"/>
      <c r="E88" s="84"/>
      <c r="F88" s="101"/>
      <c r="G88" s="97">
        <v>53.887990000000002</v>
      </c>
      <c r="H88" s="98"/>
      <c r="I88" s="84"/>
      <c r="J88" s="95"/>
      <c r="K88" s="95"/>
      <c r="L88" s="95"/>
      <c r="M88" s="87"/>
      <c r="N88" s="34">
        <v>53.887990000000002</v>
      </c>
      <c r="O88" s="122"/>
      <c r="P88" s="95"/>
      <c r="Q88" s="95"/>
      <c r="R88" s="95"/>
      <c r="S88" s="84"/>
      <c r="T88" s="84"/>
      <c r="U88" s="84"/>
      <c r="V88" s="138"/>
    </row>
    <row r="89" spans="1:22" ht="22.5" customHeight="1" x14ac:dyDescent="0.35">
      <c r="A89" s="104" t="s">
        <v>59</v>
      </c>
      <c r="B89" s="104"/>
      <c r="C89" s="84">
        <v>1.6</v>
      </c>
      <c r="D89" s="84">
        <v>0</v>
      </c>
      <c r="E89" s="84">
        <v>2019</v>
      </c>
      <c r="F89" s="101">
        <v>1.6</v>
      </c>
      <c r="G89" s="99">
        <v>2167.1316700000002</v>
      </c>
      <c r="H89" s="100"/>
      <c r="I89" s="84"/>
      <c r="J89" s="95"/>
      <c r="K89" s="95"/>
      <c r="L89" s="95"/>
      <c r="M89" s="87">
        <v>1.6</v>
      </c>
      <c r="N89" s="31">
        <v>2167.1316700000002</v>
      </c>
      <c r="O89" s="122"/>
      <c r="P89" s="95"/>
      <c r="Q89" s="95"/>
      <c r="R89" s="95"/>
      <c r="S89" s="84"/>
      <c r="T89" s="84"/>
      <c r="U89" s="84" t="s">
        <v>24</v>
      </c>
      <c r="V89" s="138"/>
    </row>
    <row r="90" spans="1:22" ht="23" customHeight="1" x14ac:dyDescent="0.35">
      <c r="A90" s="104"/>
      <c r="B90" s="104"/>
      <c r="C90" s="84"/>
      <c r="D90" s="84"/>
      <c r="E90" s="84"/>
      <c r="F90" s="101"/>
      <c r="G90" s="97">
        <v>108.35657999999999</v>
      </c>
      <c r="H90" s="98"/>
      <c r="I90" s="84"/>
      <c r="J90" s="95"/>
      <c r="K90" s="95"/>
      <c r="L90" s="95"/>
      <c r="M90" s="87"/>
      <c r="N90" s="34">
        <v>108.35657999999999</v>
      </c>
      <c r="O90" s="122"/>
      <c r="P90" s="95"/>
      <c r="Q90" s="95"/>
      <c r="R90" s="95"/>
      <c r="S90" s="84"/>
      <c r="T90" s="84"/>
      <c r="U90" s="84"/>
      <c r="V90" s="138"/>
    </row>
    <row r="91" spans="1:22" ht="22" customHeight="1" x14ac:dyDescent="0.35">
      <c r="A91" s="104" t="s">
        <v>60</v>
      </c>
      <c r="B91" s="104"/>
      <c r="C91" s="84">
        <v>0.52</v>
      </c>
      <c r="D91" s="84">
        <v>0</v>
      </c>
      <c r="E91" s="84">
        <v>2019</v>
      </c>
      <c r="F91" s="101">
        <v>0.52</v>
      </c>
      <c r="G91" s="99">
        <v>1602.3060800000001</v>
      </c>
      <c r="H91" s="100"/>
      <c r="I91" s="84"/>
      <c r="J91" s="95"/>
      <c r="K91" s="95"/>
      <c r="L91" s="95"/>
      <c r="M91" s="87">
        <v>0.52</v>
      </c>
      <c r="N91" s="31">
        <v>1602.3060800000001</v>
      </c>
      <c r="O91" s="122"/>
      <c r="P91" s="95"/>
      <c r="Q91" s="95"/>
      <c r="R91" s="95"/>
      <c r="S91" s="84"/>
      <c r="T91" s="84"/>
      <c r="U91" s="84" t="s">
        <v>24</v>
      </c>
      <c r="V91" s="138"/>
    </row>
    <row r="92" spans="1:22" ht="18" customHeight="1" x14ac:dyDescent="0.35">
      <c r="A92" s="104"/>
      <c r="B92" s="104"/>
      <c r="C92" s="84"/>
      <c r="D92" s="84"/>
      <c r="E92" s="84"/>
      <c r="F92" s="101"/>
      <c r="G92" s="97">
        <v>80.115300000000005</v>
      </c>
      <c r="H92" s="98"/>
      <c r="I92" s="84"/>
      <c r="J92" s="95"/>
      <c r="K92" s="95"/>
      <c r="L92" s="95"/>
      <c r="M92" s="87"/>
      <c r="N92" s="34">
        <v>80.115300000000005</v>
      </c>
      <c r="O92" s="122"/>
      <c r="P92" s="95"/>
      <c r="Q92" s="95"/>
      <c r="R92" s="95"/>
      <c r="S92" s="84"/>
      <c r="T92" s="84"/>
      <c r="U92" s="84"/>
      <c r="V92" s="138"/>
    </row>
    <row r="93" spans="1:22" ht="27" customHeight="1" x14ac:dyDescent="0.35">
      <c r="A93" s="104" t="s">
        <v>61</v>
      </c>
      <c r="B93" s="104"/>
      <c r="C93" s="84">
        <v>0.65</v>
      </c>
      <c r="D93" s="84">
        <v>0</v>
      </c>
      <c r="E93" s="84">
        <v>2019</v>
      </c>
      <c r="F93" s="101">
        <v>0.65</v>
      </c>
      <c r="G93" s="99">
        <v>2322.8409299999998</v>
      </c>
      <c r="H93" s="100"/>
      <c r="I93" s="84"/>
      <c r="J93" s="95"/>
      <c r="K93" s="95"/>
      <c r="L93" s="95"/>
      <c r="M93" s="87">
        <v>0.65</v>
      </c>
      <c r="N93" s="31">
        <v>2322.8409299999998</v>
      </c>
      <c r="O93" s="122"/>
      <c r="P93" s="95"/>
      <c r="Q93" s="95"/>
      <c r="R93" s="95"/>
      <c r="S93" s="84"/>
      <c r="T93" s="84"/>
      <c r="U93" s="84" t="s">
        <v>24</v>
      </c>
      <c r="V93" s="138"/>
    </row>
    <row r="94" spans="1:22" x14ac:dyDescent="0.35">
      <c r="A94" s="104"/>
      <c r="B94" s="104"/>
      <c r="C94" s="84"/>
      <c r="D94" s="84"/>
      <c r="E94" s="84"/>
      <c r="F94" s="101"/>
      <c r="G94" s="111">
        <v>470.78919999999999</v>
      </c>
      <c r="H94" s="112"/>
      <c r="I94" s="84"/>
      <c r="J94" s="95"/>
      <c r="K94" s="95"/>
      <c r="L94" s="95"/>
      <c r="M94" s="87"/>
      <c r="N94" s="34">
        <v>470.78919999999999</v>
      </c>
      <c r="O94" s="122"/>
      <c r="P94" s="93"/>
      <c r="Q94" s="95"/>
      <c r="R94" s="95"/>
      <c r="S94" s="84"/>
      <c r="T94" s="84"/>
      <c r="U94" s="84"/>
      <c r="V94" s="138"/>
    </row>
    <row r="95" spans="1:22" ht="27" customHeight="1" x14ac:dyDescent="0.35">
      <c r="A95" s="104" t="s">
        <v>62</v>
      </c>
      <c r="B95" s="104"/>
      <c r="C95" s="84">
        <v>1.86</v>
      </c>
      <c r="D95" s="84">
        <v>0</v>
      </c>
      <c r="E95" s="84">
        <v>2020</v>
      </c>
      <c r="F95" s="101">
        <v>1.86</v>
      </c>
      <c r="G95" s="99">
        <v>18785.439470000001</v>
      </c>
      <c r="H95" s="100"/>
      <c r="I95" s="86"/>
      <c r="J95" s="95"/>
      <c r="K95" s="95"/>
      <c r="L95" s="95"/>
      <c r="M95" s="95"/>
      <c r="N95" s="95"/>
      <c r="O95" s="87">
        <v>1.86</v>
      </c>
      <c r="P95" s="31">
        <v>18785.439470000001</v>
      </c>
      <c r="Q95" s="122"/>
      <c r="R95" s="95"/>
      <c r="S95" s="84"/>
      <c r="T95" s="84"/>
      <c r="U95" s="84" t="s">
        <v>24</v>
      </c>
      <c r="V95" s="138"/>
    </row>
    <row r="96" spans="1:22" x14ac:dyDescent="0.35">
      <c r="A96" s="104"/>
      <c r="B96" s="104"/>
      <c r="C96" s="84"/>
      <c r="D96" s="84"/>
      <c r="E96" s="84"/>
      <c r="F96" s="101"/>
      <c r="G96" s="97">
        <v>1835.66101</v>
      </c>
      <c r="H96" s="98"/>
      <c r="I96" s="86"/>
      <c r="J96" s="95"/>
      <c r="K96" s="95"/>
      <c r="L96" s="95"/>
      <c r="M96" s="95"/>
      <c r="N96" s="95"/>
      <c r="O96" s="87"/>
      <c r="P96" s="34">
        <v>1835.66101</v>
      </c>
      <c r="Q96" s="122"/>
      <c r="R96" s="95"/>
      <c r="S96" s="84"/>
      <c r="T96" s="84"/>
      <c r="U96" s="84"/>
      <c r="V96" s="138"/>
    </row>
    <row r="97" spans="1:22" ht="27" customHeight="1" x14ac:dyDescent="0.35">
      <c r="A97" s="104" t="s">
        <v>63</v>
      </c>
      <c r="B97" s="104"/>
      <c r="C97" s="84">
        <v>1.9</v>
      </c>
      <c r="D97" s="84">
        <v>0</v>
      </c>
      <c r="E97" s="84">
        <v>2020</v>
      </c>
      <c r="F97" s="101">
        <v>1.9</v>
      </c>
      <c r="G97" s="99">
        <v>13713.343140000001</v>
      </c>
      <c r="H97" s="100"/>
      <c r="I97" s="86"/>
      <c r="J97" s="95"/>
      <c r="K97" s="95"/>
      <c r="L97" s="95"/>
      <c r="M97" s="95"/>
      <c r="N97" s="95"/>
      <c r="O97" s="87">
        <v>1.9</v>
      </c>
      <c r="P97" s="31">
        <v>13713.343140000001</v>
      </c>
      <c r="Q97" s="122"/>
      <c r="R97" s="95"/>
      <c r="S97" s="84"/>
      <c r="T97" s="84"/>
      <c r="U97" s="84" t="s">
        <v>24</v>
      </c>
      <c r="V97" s="138"/>
    </row>
    <row r="98" spans="1:22" x14ac:dyDescent="0.35">
      <c r="A98" s="104"/>
      <c r="B98" s="104"/>
      <c r="C98" s="84"/>
      <c r="D98" s="84"/>
      <c r="E98" s="84"/>
      <c r="F98" s="101"/>
      <c r="G98" s="97">
        <v>1340.0298299999999</v>
      </c>
      <c r="H98" s="98"/>
      <c r="I98" s="86"/>
      <c r="J98" s="95"/>
      <c r="K98" s="95"/>
      <c r="L98" s="95"/>
      <c r="M98" s="95"/>
      <c r="N98" s="95"/>
      <c r="O98" s="87"/>
      <c r="P98" s="34">
        <v>1340.0298299999999</v>
      </c>
      <c r="Q98" s="122"/>
      <c r="R98" s="95"/>
      <c r="S98" s="84"/>
      <c r="T98" s="84"/>
      <c r="U98" s="84"/>
      <c r="V98" s="138"/>
    </row>
    <row r="99" spans="1:22" ht="22.5" customHeight="1" x14ac:dyDescent="0.35">
      <c r="A99" s="104" t="s">
        <v>64</v>
      </c>
      <c r="B99" s="104"/>
      <c r="C99" s="84">
        <v>0.62</v>
      </c>
      <c r="D99" s="84">
        <v>0</v>
      </c>
      <c r="E99" s="84">
        <v>2020</v>
      </c>
      <c r="F99" s="101">
        <v>0.62</v>
      </c>
      <c r="G99" s="99">
        <v>4101.8167800000001</v>
      </c>
      <c r="H99" s="100"/>
      <c r="I99" s="86"/>
      <c r="J99" s="95"/>
      <c r="K99" s="95"/>
      <c r="L99" s="95"/>
      <c r="M99" s="95"/>
      <c r="N99" s="95"/>
      <c r="O99" s="87">
        <v>0.62</v>
      </c>
      <c r="P99" s="31">
        <v>4101.8167800000001</v>
      </c>
      <c r="Q99" s="122"/>
      <c r="R99" s="95"/>
      <c r="S99" s="84"/>
      <c r="T99" s="84"/>
      <c r="U99" s="84" t="s">
        <v>24</v>
      </c>
      <c r="V99" s="138"/>
    </row>
    <row r="100" spans="1:22" ht="24" customHeight="1" x14ac:dyDescent="0.35">
      <c r="A100" s="104"/>
      <c r="B100" s="104"/>
      <c r="C100" s="84"/>
      <c r="D100" s="84"/>
      <c r="E100" s="84"/>
      <c r="F100" s="101"/>
      <c r="G100" s="97">
        <v>400.81815</v>
      </c>
      <c r="H100" s="98"/>
      <c r="I100" s="86"/>
      <c r="J100" s="95"/>
      <c r="K100" s="95"/>
      <c r="L100" s="95"/>
      <c r="M100" s="95"/>
      <c r="N100" s="95"/>
      <c r="O100" s="87"/>
      <c r="P100" s="34">
        <v>400.81815</v>
      </c>
      <c r="Q100" s="122"/>
      <c r="R100" s="95"/>
      <c r="S100" s="84"/>
      <c r="T100" s="84"/>
      <c r="U100" s="84"/>
      <c r="V100" s="138"/>
    </row>
    <row r="101" spans="1:22" ht="21.5" customHeight="1" x14ac:dyDescent="0.35">
      <c r="A101" s="104" t="s">
        <v>65</v>
      </c>
      <c r="B101" s="104"/>
      <c r="C101" s="84">
        <v>0.4</v>
      </c>
      <c r="D101" s="84">
        <v>0</v>
      </c>
      <c r="E101" s="84">
        <v>2020</v>
      </c>
      <c r="F101" s="101">
        <v>0.4</v>
      </c>
      <c r="G101" s="99">
        <v>2509.8992800000001</v>
      </c>
      <c r="H101" s="100"/>
      <c r="I101" s="86"/>
      <c r="J101" s="95"/>
      <c r="K101" s="95"/>
      <c r="L101" s="95"/>
      <c r="M101" s="95"/>
      <c r="N101" s="95"/>
      <c r="O101" s="87">
        <v>0.4</v>
      </c>
      <c r="P101" s="31">
        <v>2509.8992800000001</v>
      </c>
      <c r="Q101" s="122"/>
      <c r="R101" s="95"/>
      <c r="S101" s="84"/>
      <c r="T101" s="84"/>
      <c r="U101" s="84" t="s">
        <v>24</v>
      </c>
      <c r="V101" s="138"/>
    </row>
    <row r="102" spans="1:22" ht="21" customHeight="1" x14ac:dyDescent="0.35">
      <c r="A102" s="104"/>
      <c r="B102" s="104"/>
      <c r="C102" s="84"/>
      <c r="D102" s="84"/>
      <c r="E102" s="84"/>
      <c r="F102" s="101"/>
      <c r="G102" s="97">
        <v>245.26039</v>
      </c>
      <c r="H102" s="98"/>
      <c r="I102" s="86"/>
      <c r="J102" s="95"/>
      <c r="K102" s="95"/>
      <c r="L102" s="95"/>
      <c r="M102" s="95"/>
      <c r="N102" s="95"/>
      <c r="O102" s="87"/>
      <c r="P102" s="34">
        <v>245.26039</v>
      </c>
      <c r="Q102" s="122"/>
      <c r="R102" s="95"/>
      <c r="S102" s="84"/>
      <c r="T102" s="84"/>
      <c r="U102" s="84"/>
      <c r="V102" s="138"/>
    </row>
    <row r="103" spans="1:22" ht="31" customHeight="1" x14ac:dyDescent="0.35">
      <c r="A103" s="104" t="s">
        <v>66</v>
      </c>
      <c r="B103" s="104"/>
      <c r="C103" s="84"/>
      <c r="D103" s="84"/>
      <c r="E103" s="84">
        <v>2020</v>
      </c>
      <c r="F103" s="101"/>
      <c r="G103" s="99">
        <v>652.51153999999997</v>
      </c>
      <c r="H103" s="100"/>
      <c r="I103" s="86"/>
      <c r="J103" s="95"/>
      <c r="K103" s="95"/>
      <c r="L103" s="95"/>
      <c r="M103" s="95"/>
      <c r="N103" s="95"/>
      <c r="O103" s="87"/>
      <c r="P103" s="31">
        <v>652.51153999999997</v>
      </c>
      <c r="Q103" s="122"/>
      <c r="R103" s="95"/>
      <c r="S103" s="84"/>
      <c r="T103" s="84"/>
      <c r="U103" s="84" t="s">
        <v>24</v>
      </c>
      <c r="V103" s="138"/>
    </row>
    <row r="104" spans="1:22" ht="27" customHeight="1" x14ac:dyDescent="0.35">
      <c r="A104" s="104"/>
      <c r="B104" s="104"/>
      <c r="C104" s="84"/>
      <c r="D104" s="84"/>
      <c r="E104" s="84"/>
      <c r="F104" s="101"/>
      <c r="G104" s="111">
        <v>63.761620000000001</v>
      </c>
      <c r="H104" s="112"/>
      <c r="I104" s="86"/>
      <c r="J104" s="95"/>
      <c r="K104" s="95"/>
      <c r="L104" s="95"/>
      <c r="M104" s="95"/>
      <c r="N104" s="95"/>
      <c r="O104" s="87"/>
      <c r="P104" s="35">
        <v>63.761620000000001</v>
      </c>
      <c r="Q104" s="122"/>
      <c r="R104" s="95"/>
      <c r="S104" s="84"/>
      <c r="T104" s="84"/>
      <c r="U104" s="84"/>
      <c r="V104" s="138"/>
    </row>
    <row r="105" spans="1:22" ht="40.5" customHeight="1" x14ac:dyDescent="0.35">
      <c r="A105" s="104" t="s">
        <v>67</v>
      </c>
      <c r="B105" s="104"/>
      <c r="C105" s="84"/>
      <c r="D105" s="84"/>
      <c r="E105" s="84">
        <v>2020</v>
      </c>
      <c r="F105" s="101"/>
      <c r="G105" s="99">
        <v>1180.1467700000001</v>
      </c>
      <c r="H105" s="100"/>
      <c r="I105" s="84"/>
      <c r="J105" s="95"/>
      <c r="K105" s="95"/>
      <c r="L105" s="95"/>
      <c r="M105" s="95"/>
      <c r="N105" s="95"/>
      <c r="O105" s="87"/>
      <c r="P105" s="31">
        <v>1180.1467700000001</v>
      </c>
      <c r="Q105" s="122"/>
      <c r="R105" s="95"/>
      <c r="S105" s="84"/>
      <c r="T105" s="84"/>
      <c r="U105" s="84" t="s">
        <v>24</v>
      </c>
      <c r="V105" s="138"/>
    </row>
    <row r="106" spans="1:22" ht="32" customHeight="1" x14ac:dyDescent="0.35">
      <c r="A106" s="104"/>
      <c r="B106" s="104"/>
      <c r="C106" s="84"/>
      <c r="D106" s="84"/>
      <c r="E106" s="84"/>
      <c r="F106" s="101"/>
      <c r="G106" s="97">
        <v>115.32067000000001</v>
      </c>
      <c r="H106" s="98"/>
      <c r="I106" s="84"/>
      <c r="J106" s="95"/>
      <c r="K106" s="95"/>
      <c r="L106" s="95"/>
      <c r="M106" s="95"/>
      <c r="N106" s="95"/>
      <c r="O106" s="87"/>
      <c r="P106" s="34">
        <v>115.32067000000001</v>
      </c>
      <c r="Q106" s="122"/>
      <c r="R106" s="95"/>
      <c r="S106" s="84"/>
      <c r="T106" s="84"/>
      <c r="U106" s="84"/>
      <c r="V106" s="138"/>
    </row>
    <row r="107" spans="1:22" ht="37" customHeight="1" x14ac:dyDescent="0.35">
      <c r="A107" s="104" t="s">
        <v>68</v>
      </c>
      <c r="B107" s="104"/>
      <c r="C107" s="84"/>
      <c r="D107" s="84"/>
      <c r="E107" s="84">
        <v>2020</v>
      </c>
      <c r="F107" s="101"/>
      <c r="G107" s="99">
        <v>686.63244999999995</v>
      </c>
      <c r="H107" s="100"/>
      <c r="I107" s="84"/>
      <c r="J107" s="95"/>
      <c r="K107" s="95"/>
      <c r="L107" s="95"/>
      <c r="M107" s="95"/>
      <c r="N107" s="95"/>
      <c r="O107" s="87"/>
      <c r="P107" s="31">
        <v>686.63244999999995</v>
      </c>
      <c r="Q107" s="122"/>
      <c r="R107" s="95"/>
      <c r="S107" s="84"/>
      <c r="T107" s="84"/>
      <c r="U107" s="84" t="s">
        <v>24</v>
      </c>
      <c r="V107" s="138"/>
    </row>
    <row r="108" spans="1:22" ht="35" customHeight="1" x14ac:dyDescent="0.35">
      <c r="A108" s="104"/>
      <c r="B108" s="104"/>
      <c r="C108" s="84"/>
      <c r="D108" s="84"/>
      <c r="E108" s="84"/>
      <c r="F108" s="101"/>
      <c r="G108" s="111">
        <v>67.095820000000003</v>
      </c>
      <c r="H108" s="112"/>
      <c r="I108" s="84"/>
      <c r="J108" s="95"/>
      <c r="K108" s="95"/>
      <c r="L108" s="95"/>
      <c r="M108" s="95"/>
      <c r="N108" s="95"/>
      <c r="O108" s="87"/>
      <c r="P108" s="35">
        <v>67.095820000000003</v>
      </c>
      <c r="Q108" s="122"/>
      <c r="R108" s="95"/>
      <c r="S108" s="84"/>
      <c r="T108" s="84"/>
      <c r="U108" s="84"/>
      <c r="V108" s="138"/>
    </row>
    <row r="109" spans="1:22" ht="36.5" customHeight="1" x14ac:dyDescent="0.35">
      <c r="A109" s="104" t="s">
        <v>69</v>
      </c>
      <c r="B109" s="104"/>
      <c r="C109" s="84"/>
      <c r="D109" s="84"/>
      <c r="E109" s="84">
        <v>2020</v>
      </c>
      <c r="F109" s="101"/>
      <c r="G109" s="99">
        <v>1038.0119400000001</v>
      </c>
      <c r="H109" s="100"/>
      <c r="I109" s="86"/>
      <c r="J109" s="95"/>
      <c r="K109" s="95"/>
      <c r="L109" s="95"/>
      <c r="M109" s="95"/>
      <c r="N109" s="95"/>
      <c r="O109" s="87"/>
      <c r="P109" s="31">
        <v>1038.0119400000001</v>
      </c>
      <c r="Q109" s="122"/>
      <c r="R109" s="95"/>
      <c r="S109" s="84"/>
      <c r="T109" s="84"/>
      <c r="U109" s="84" t="s">
        <v>24</v>
      </c>
      <c r="V109" s="138"/>
    </row>
    <row r="110" spans="1:22" ht="31.5" customHeight="1" x14ac:dyDescent="0.35">
      <c r="A110" s="104"/>
      <c r="B110" s="104"/>
      <c r="C110" s="84"/>
      <c r="D110" s="84"/>
      <c r="E110" s="84"/>
      <c r="F110" s="101"/>
      <c r="G110" s="97">
        <v>101.43165</v>
      </c>
      <c r="H110" s="98"/>
      <c r="I110" s="86"/>
      <c r="J110" s="95"/>
      <c r="K110" s="95"/>
      <c r="L110" s="95"/>
      <c r="M110" s="95"/>
      <c r="N110" s="95"/>
      <c r="O110" s="87"/>
      <c r="P110" s="34">
        <v>101.43165</v>
      </c>
      <c r="Q110" s="122"/>
      <c r="R110" s="95"/>
      <c r="S110" s="84"/>
      <c r="T110" s="84"/>
      <c r="U110" s="84"/>
      <c r="V110" s="138"/>
    </row>
    <row r="111" spans="1:22" ht="29.5" customHeight="1" x14ac:dyDescent="0.35">
      <c r="A111" s="104" t="s">
        <v>70</v>
      </c>
      <c r="B111" s="104"/>
      <c r="C111" s="84"/>
      <c r="D111" s="84"/>
      <c r="E111" s="84">
        <v>2020</v>
      </c>
      <c r="F111" s="101"/>
      <c r="G111" s="99">
        <v>1137.0432000000001</v>
      </c>
      <c r="H111" s="100"/>
      <c r="I111" s="86"/>
      <c r="J111" s="95"/>
      <c r="K111" s="95"/>
      <c r="L111" s="95"/>
      <c r="M111" s="95"/>
      <c r="N111" s="95"/>
      <c r="O111" s="87"/>
      <c r="P111" s="31">
        <v>1137.0432000000001</v>
      </c>
      <c r="Q111" s="122"/>
      <c r="R111" s="95"/>
      <c r="S111" s="84"/>
      <c r="T111" s="84"/>
      <c r="U111" s="84" t="s">
        <v>24</v>
      </c>
      <c r="V111" s="138"/>
    </row>
    <row r="112" spans="1:22" ht="27.5" customHeight="1" x14ac:dyDescent="0.35">
      <c r="A112" s="104"/>
      <c r="B112" s="104"/>
      <c r="C112" s="84"/>
      <c r="D112" s="84"/>
      <c r="E112" s="84"/>
      <c r="F112" s="101"/>
      <c r="G112" s="97">
        <v>111.10871</v>
      </c>
      <c r="H112" s="98"/>
      <c r="I112" s="86"/>
      <c r="J112" s="95"/>
      <c r="K112" s="95"/>
      <c r="L112" s="95"/>
      <c r="M112" s="95"/>
      <c r="N112" s="95"/>
      <c r="O112" s="87"/>
      <c r="P112" s="34">
        <v>111.10871</v>
      </c>
      <c r="Q112" s="122"/>
      <c r="R112" s="95"/>
      <c r="S112" s="84"/>
      <c r="T112" s="84"/>
      <c r="U112" s="84"/>
      <c r="V112" s="138"/>
    </row>
    <row r="113" spans="1:22" ht="39" customHeight="1" x14ac:dyDescent="0.35">
      <c r="A113" s="104" t="s">
        <v>71</v>
      </c>
      <c r="B113" s="104"/>
      <c r="C113" s="84"/>
      <c r="D113" s="84"/>
      <c r="E113" s="84">
        <v>2020</v>
      </c>
      <c r="F113" s="101"/>
      <c r="G113" s="99">
        <v>868.81596999999999</v>
      </c>
      <c r="H113" s="100"/>
      <c r="I113" s="86"/>
      <c r="J113" s="95"/>
      <c r="K113" s="95"/>
      <c r="L113" s="95"/>
      <c r="M113" s="95"/>
      <c r="N113" s="95"/>
      <c r="O113" s="87"/>
      <c r="P113" s="31">
        <v>868.81596999999999</v>
      </c>
      <c r="Q113" s="122"/>
      <c r="R113" s="95"/>
      <c r="S113" s="84"/>
      <c r="T113" s="84"/>
      <c r="U113" s="84" t="s">
        <v>24</v>
      </c>
      <c r="V113" s="138"/>
    </row>
    <row r="114" spans="1:22" ht="29" customHeight="1" x14ac:dyDescent="0.35">
      <c r="A114" s="104"/>
      <c r="B114" s="104"/>
      <c r="C114" s="84"/>
      <c r="D114" s="84"/>
      <c r="E114" s="84"/>
      <c r="F114" s="101"/>
      <c r="G114" s="111">
        <v>84.898290000000003</v>
      </c>
      <c r="H114" s="112"/>
      <c r="I114" s="86"/>
      <c r="J114" s="95"/>
      <c r="K114" s="95"/>
      <c r="L114" s="95"/>
      <c r="M114" s="95"/>
      <c r="N114" s="95"/>
      <c r="O114" s="87"/>
      <c r="P114" s="35">
        <v>84.898290000000003</v>
      </c>
      <c r="Q114" s="122"/>
      <c r="R114" s="95"/>
      <c r="S114" s="84"/>
      <c r="T114" s="84"/>
      <c r="U114" s="84"/>
      <c r="V114" s="138"/>
    </row>
    <row r="115" spans="1:22" ht="33.5" customHeight="1" x14ac:dyDescent="0.35">
      <c r="A115" s="139" t="s">
        <v>72</v>
      </c>
      <c r="B115" s="139"/>
      <c r="C115" s="84"/>
      <c r="D115" s="84"/>
      <c r="E115" s="84">
        <v>2020</v>
      </c>
      <c r="F115" s="101"/>
      <c r="G115" s="99">
        <v>610.80529000000001</v>
      </c>
      <c r="H115" s="100"/>
      <c r="I115" s="86"/>
      <c r="J115" s="95"/>
      <c r="K115" s="95"/>
      <c r="L115" s="95"/>
      <c r="M115" s="95"/>
      <c r="N115" s="95"/>
      <c r="O115" s="87"/>
      <c r="P115" s="31">
        <v>610.80529000000001</v>
      </c>
      <c r="Q115" s="122"/>
      <c r="R115" s="95"/>
      <c r="S115" s="84"/>
      <c r="T115" s="84"/>
      <c r="U115" s="84" t="s">
        <v>24</v>
      </c>
      <c r="V115" s="138"/>
    </row>
    <row r="116" spans="1:22" ht="34" customHeight="1" x14ac:dyDescent="0.35">
      <c r="A116" s="139"/>
      <c r="B116" s="139"/>
      <c r="C116" s="84"/>
      <c r="D116" s="84"/>
      <c r="E116" s="84"/>
      <c r="F116" s="101"/>
      <c r="G116" s="97">
        <v>59.686199999999999</v>
      </c>
      <c r="H116" s="98"/>
      <c r="I116" s="86"/>
      <c r="J116" s="95"/>
      <c r="K116" s="95"/>
      <c r="L116" s="95"/>
      <c r="M116" s="95"/>
      <c r="N116" s="95"/>
      <c r="O116" s="87"/>
      <c r="P116" s="34">
        <v>59.686199999999999</v>
      </c>
      <c r="Q116" s="122"/>
      <c r="R116" s="95"/>
      <c r="S116" s="84"/>
      <c r="T116" s="84"/>
      <c r="U116" s="84"/>
      <c r="V116" s="138"/>
    </row>
    <row r="117" spans="1:22" ht="32" customHeight="1" x14ac:dyDescent="0.35">
      <c r="A117" s="139" t="s">
        <v>73</v>
      </c>
      <c r="B117" s="139"/>
      <c r="C117" s="84"/>
      <c r="D117" s="84"/>
      <c r="E117" s="84">
        <v>2020</v>
      </c>
      <c r="F117" s="101"/>
      <c r="G117" s="99">
        <v>422.83794</v>
      </c>
      <c r="H117" s="100"/>
      <c r="I117" s="86"/>
      <c r="J117" s="95"/>
      <c r="K117" s="95"/>
      <c r="L117" s="95"/>
      <c r="M117" s="95"/>
      <c r="N117" s="95"/>
      <c r="O117" s="87"/>
      <c r="P117" s="31">
        <v>422.83794</v>
      </c>
      <c r="Q117" s="122"/>
      <c r="R117" s="95"/>
      <c r="S117" s="84"/>
      <c r="T117" s="84"/>
      <c r="U117" s="84" t="s">
        <v>24</v>
      </c>
      <c r="V117" s="138"/>
    </row>
    <row r="118" spans="1:22" ht="34.5" customHeight="1" x14ac:dyDescent="0.35">
      <c r="A118" s="139"/>
      <c r="B118" s="139"/>
      <c r="C118" s="84"/>
      <c r="D118" s="84"/>
      <c r="E118" s="84"/>
      <c r="F118" s="101"/>
      <c r="G118" s="97">
        <v>41.318550000000002</v>
      </c>
      <c r="H118" s="98"/>
      <c r="I118" s="86"/>
      <c r="J118" s="95"/>
      <c r="K118" s="95"/>
      <c r="L118" s="95"/>
      <c r="M118" s="95"/>
      <c r="N118" s="95"/>
      <c r="O118" s="87"/>
      <c r="P118" s="34">
        <v>41.318550000000002</v>
      </c>
      <c r="Q118" s="122"/>
      <c r="R118" s="95"/>
      <c r="S118" s="84"/>
      <c r="T118" s="84"/>
      <c r="U118" s="84"/>
      <c r="V118" s="138"/>
    </row>
    <row r="119" spans="1:22" ht="34" customHeight="1" x14ac:dyDescent="0.35">
      <c r="A119" s="139" t="s">
        <v>74</v>
      </c>
      <c r="B119" s="139"/>
      <c r="C119" s="84"/>
      <c r="D119" s="84"/>
      <c r="E119" s="84">
        <v>2020</v>
      </c>
      <c r="F119" s="101"/>
      <c r="G119" s="99">
        <v>961.40742999999998</v>
      </c>
      <c r="H119" s="100"/>
      <c r="I119" s="86"/>
      <c r="J119" s="95"/>
      <c r="K119" s="95"/>
      <c r="L119" s="95"/>
      <c r="M119" s="95"/>
      <c r="N119" s="95"/>
      <c r="O119" s="87"/>
      <c r="P119" s="31">
        <v>961.40742999999998</v>
      </c>
      <c r="Q119" s="122"/>
      <c r="R119" s="95"/>
      <c r="S119" s="84"/>
      <c r="T119" s="84"/>
      <c r="U119" s="84" t="s">
        <v>24</v>
      </c>
      <c r="V119" s="138"/>
    </row>
    <row r="120" spans="1:22" ht="35" customHeight="1" x14ac:dyDescent="0.35">
      <c r="A120" s="139"/>
      <c r="B120" s="139"/>
      <c r="C120" s="84"/>
      <c r="D120" s="84"/>
      <c r="E120" s="84"/>
      <c r="F120" s="101"/>
      <c r="G120" s="111">
        <v>93.946070000000006</v>
      </c>
      <c r="H120" s="112"/>
      <c r="I120" s="86"/>
      <c r="J120" s="95"/>
      <c r="K120" s="95"/>
      <c r="L120" s="95"/>
      <c r="M120" s="95"/>
      <c r="N120" s="95"/>
      <c r="O120" s="87"/>
      <c r="P120" s="35">
        <v>93.946070000000006</v>
      </c>
      <c r="Q120" s="122"/>
      <c r="R120" s="95"/>
      <c r="S120" s="84"/>
      <c r="T120" s="84"/>
      <c r="U120" s="84"/>
      <c r="V120" s="138"/>
    </row>
    <row r="121" spans="1:22" ht="39.5" customHeight="1" x14ac:dyDescent="0.35">
      <c r="A121" s="104" t="s">
        <v>75</v>
      </c>
      <c r="B121" s="104"/>
      <c r="C121" s="84"/>
      <c r="D121" s="84"/>
      <c r="E121" s="84">
        <v>2020</v>
      </c>
      <c r="F121" s="101"/>
      <c r="G121" s="99">
        <v>1168.0343600000001</v>
      </c>
      <c r="H121" s="100"/>
      <c r="I121" s="86"/>
      <c r="J121" s="95"/>
      <c r="K121" s="95"/>
      <c r="L121" s="95"/>
      <c r="M121" s="95"/>
      <c r="N121" s="95"/>
      <c r="O121" s="87"/>
      <c r="P121" s="31">
        <v>1168.0343600000001</v>
      </c>
      <c r="Q121" s="122"/>
      <c r="R121" s="95"/>
      <c r="S121" s="84"/>
      <c r="T121" s="84"/>
      <c r="U121" s="84" t="s">
        <v>24</v>
      </c>
      <c r="V121" s="138"/>
    </row>
    <row r="122" spans="1:22" ht="40" customHeight="1" x14ac:dyDescent="0.35">
      <c r="A122" s="104"/>
      <c r="B122" s="104"/>
      <c r="C122" s="84"/>
      <c r="D122" s="84"/>
      <c r="E122" s="84"/>
      <c r="F122" s="101"/>
      <c r="G122" s="97">
        <v>114.13708</v>
      </c>
      <c r="H122" s="98"/>
      <c r="I122" s="86"/>
      <c r="J122" s="95"/>
      <c r="K122" s="95"/>
      <c r="L122" s="95"/>
      <c r="M122" s="95"/>
      <c r="N122" s="95"/>
      <c r="O122" s="87"/>
      <c r="P122" s="34">
        <v>114.13708</v>
      </c>
      <c r="Q122" s="122"/>
      <c r="R122" s="95"/>
      <c r="S122" s="84"/>
      <c r="T122" s="84"/>
      <c r="U122" s="84"/>
      <c r="V122" s="138"/>
    </row>
    <row r="123" spans="1:22" ht="36" customHeight="1" x14ac:dyDescent="0.35">
      <c r="A123" s="104" t="s">
        <v>76</v>
      </c>
      <c r="B123" s="104"/>
      <c r="C123" s="84"/>
      <c r="D123" s="84"/>
      <c r="E123" s="84">
        <v>2020</v>
      </c>
      <c r="F123" s="101"/>
      <c r="G123" s="99">
        <v>1036.6401000000001</v>
      </c>
      <c r="H123" s="100"/>
      <c r="I123" s="86"/>
      <c r="J123" s="95"/>
      <c r="K123" s="95"/>
      <c r="L123" s="95"/>
      <c r="M123" s="95"/>
      <c r="N123" s="95"/>
      <c r="O123" s="87"/>
      <c r="P123" s="31">
        <v>1036.6401000000001</v>
      </c>
      <c r="Q123" s="122"/>
      <c r="R123" s="95"/>
      <c r="S123" s="84"/>
      <c r="T123" s="84"/>
      <c r="U123" s="84" t="s">
        <v>24</v>
      </c>
      <c r="V123" s="138"/>
    </row>
    <row r="124" spans="1:22" ht="33.5" customHeight="1" x14ac:dyDescent="0.35">
      <c r="A124" s="104"/>
      <c r="B124" s="104"/>
      <c r="C124" s="84"/>
      <c r="D124" s="84"/>
      <c r="E124" s="84"/>
      <c r="F124" s="101"/>
      <c r="G124" s="97">
        <v>101.29759</v>
      </c>
      <c r="H124" s="98"/>
      <c r="I124" s="86"/>
      <c r="J124" s="95"/>
      <c r="K124" s="95"/>
      <c r="L124" s="95"/>
      <c r="M124" s="95"/>
      <c r="N124" s="95"/>
      <c r="O124" s="87"/>
      <c r="P124" s="34">
        <v>101.29759</v>
      </c>
      <c r="Q124" s="122"/>
      <c r="R124" s="95"/>
      <c r="S124" s="84"/>
      <c r="T124" s="84"/>
      <c r="U124" s="84"/>
      <c r="V124" s="138"/>
    </row>
    <row r="125" spans="1:22" ht="36.5" customHeight="1" x14ac:dyDescent="0.35">
      <c r="A125" s="104" t="s">
        <v>77</v>
      </c>
      <c r="B125" s="104"/>
      <c r="C125" s="84"/>
      <c r="D125" s="84"/>
      <c r="E125" s="84">
        <v>2020</v>
      </c>
      <c r="F125" s="101"/>
      <c r="G125" s="99">
        <v>1385.6383000000001</v>
      </c>
      <c r="H125" s="100"/>
      <c r="I125" s="86"/>
      <c r="J125" s="95"/>
      <c r="K125" s="95"/>
      <c r="L125" s="95"/>
      <c r="M125" s="95"/>
      <c r="N125" s="95"/>
      <c r="O125" s="87"/>
      <c r="P125" s="31">
        <v>1385.6383000000001</v>
      </c>
      <c r="Q125" s="122"/>
      <c r="R125" s="95"/>
      <c r="S125" s="84"/>
      <c r="T125" s="84"/>
      <c r="U125" s="84" t="s">
        <v>24</v>
      </c>
      <c r="V125" s="138"/>
    </row>
    <row r="126" spans="1:22" ht="34" customHeight="1" x14ac:dyDescent="0.35">
      <c r="A126" s="104"/>
      <c r="B126" s="104"/>
      <c r="C126" s="84"/>
      <c r="D126" s="84"/>
      <c r="E126" s="84"/>
      <c r="F126" s="101"/>
      <c r="G126" s="111">
        <v>135.40073000000001</v>
      </c>
      <c r="H126" s="112"/>
      <c r="I126" s="86"/>
      <c r="J126" s="95"/>
      <c r="K126" s="95"/>
      <c r="L126" s="95"/>
      <c r="M126" s="95"/>
      <c r="N126" s="95"/>
      <c r="O126" s="87"/>
      <c r="P126" s="35">
        <v>135.40073000000001</v>
      </c>
      <c r="Q126" s="122"/>
      <c r="R126" s="95"/>
      <c r="S126" s="84"/>
      <c r="T126" s="84"/>
      <c r="U126" s="84"/>
      <c r="V126" s="138"/>
    </row>
    <row r="127" spans="1:22" ht="32.5" customHeight="1" x14ac:dyDescent="0.35">
      <c r="A127" s="104" t="s">
        <v>78</v>
      </c>
      <c r="B127" s="104"/>
      <c r="C127" s="84"/>
      <c r="D127" s="84"/>
      <c r="E127" s="84">
        <v>2020</v>
      </c>
      <c r="F127" s="101"/>
      <c r="G127" s="99">
        <v>536.67196000000001</v>
      </c>
      <c r="H127" s="100"/>
      <c r="I127" s="86"/>
      <c r="J127" s="95"/>
      <c r="K127" s="95"/>
      <c r="L127" s="95"/>
      <c r="M127" s="95"/>
      <c r="N127" s="95"/>
      <c r="O127" s="87"/>
      <c r="P127" s="31">
        <v>536.67196000000001</v>
      </c>
      <c r="Q127" s="122"/>
      <c r="R127" s="95"/>
      <c r="S127" s="84"/>
      <c r="T127" s="84"/>
      <c r="U127" s="84" t="s">
        <v>24</v>
      </c>
      <c r="V127" s="138"/>
    </row>
    <row r="128" spans="1:22" ht="32.5" customHeight="1" x14ac:dyDescent="0.35">
      <c r="A128" s="104"/>
      <c r="B128" s="104"/>
      <c r="C128" s="84"/>
      <c r="D128" s="84"/>
      <c r="E128" s="84"/>
      <c r="F128" s="101"/>
      <c r="G128" s="97">
        <v>52.44209</v>
      </c>
      <c r="H128" s="98"/>
      <c r="I128" s="86"/>
      <c r="J128" s="95"/>
      <c r="K128" s="95"/>
      <c r="L128" s="95"/>
      <c r="M128" s="95"/>
      <c r="N128" s="95"/>
      <c r="O128" s="87"/>
      <c r="P128" s="34">
        <v>52.44209</v>
      </c>
      <c r="Q128" s="122"/>
      <c r="R128" s="95"/>
      <c r="S128" s="84"/>
      <c r="T128" s="84"/>
      <c r="U128" s="84"/>
      <c r="V128" s="138"/>
    </row>
    <row r="129" spans="1:22" ht="34.5" customHeight="1" x14ac:dyDescent="0.35">
      <c r="A129" s="104" t="s">
        <v>79</v>
      </c>
      <c r="B129" s="104"/>
      <c r="C129" s="84"/>
      <c r="D129" s="84"/>
      <c r="E129" s="84">
        <v>2020</v>
      </c>
      <c r="F129" s="101"/>
      <c r="G129" s="99">
        <v>646.41263000000004</v>
      </c>
      <c r="H129" s="100"/>
      <c r="I129" s="86"/>
      <c r="J129" s="95"/>
      <c r="K129" s="95"/>
      <c r="L129" s="95"/>
      <c r="M129" s="95"/>
      <c r="N129" s="95"/>
      <c r="O129" s="87"/>
      <c r="P129" s="31">
        <v>646.41263000000004</v>
      </c>
      <c r="Q129" s="122"/>
      <c r="R129" s="95"/>
      <c r="S129" s="84"/>
      <c r="T129" s="84"/>
      <c r="U129" s="84" t="s">
        <v>24</v>
      </c>
      <c r="V129" s="138"/>
    </row>
    <row r="130" spans="1:22" ht="30.5" customHeight="1" x14ac:dyDescent="0.35">
      <c r="A130" s="104"/>
      <c r="B130" s="104"/>
      <c r="C130" s="84"/>
      <c r="D130" s="84"/>
      <c r="E130" s="84"/>
      <c r="F130" s="101"/>
      <c r="G130" s="97">
        <v>63.165649999999999</v>
      </c>
      <c r="H130" s="98"/>
      <c r="I130" s="86"/>
      <c r="J130" s="95"/>
      <c r="K130" s="95"/>
      <c r="L130" s="95"/>
      <c r="M130" s="95"/>
      <c r="N130" s="95"/>
      <c r="O130" s="87"/>
      <c r="P130" s="34">
        <v>63.165649999999999</v>
      </c>
      <c r="Q130" s="122"/>
      <c r="R130" s="95"/>
      <c r="S130" s="84"/>
      <c r="T130" s="84"/>
      <c r="U130" s="84"/>
      <c r="V130" s="138"/>
    </row>
    <row r="131" spans="1:22" ht="27" customHeight="1" x14ac:dyDescent="0.35">
      <c r="A131" s="104" t="s">
        <v>80</v>
      </c>
      <c r="B131" s="104"/>
      <c r="C131" s="84">
        <v>0.4</v>
      </c>
      <c r="D131" s="84"/>
      <c r="E131" s="84">
        <v>2020</v>
      </c>
      <c r="F131" s="84">
        <v>0.4</v>
      </c>
      <c r="G131" s="126">
        <v>3044.3942499999998</v>
      </c>
      <c r="H131" s="126"/>
      <c r="I131" s="84"/>
      <c r="J131" s="95"/>
      <c r="K131" s="95"/>
      <c r="L131" s="95"/>
      <c r="M131" s="95"/>
      <c r="N131" s="95"/>
      <c r="O131" s="95">
        <v>0.4</v>
      </c>
      <c r="P131" s="37">
        <v>3044.3942499999998</v>
      </c>
      <c r="Q131" s="122"/>
      <c r="R131" s="95"/>
      <c r="S131" s="84"/>
      <c r="T131" s="84"/>
      <c r="U131" s="84" t="s">
        <v>24</v>
      </c>
      <c r="V131" s="138"/>
    </row>
    <row r="132" spans="1:22" x14ac:dyDescent="0.35">
      <c r="A132" s="104"/>
      <c r="B132" s="104"/>
      <c r="C132" s="84"/>
      <c r="D132" s="84"/>
      <c r="E132" s="84"/>
      <c r="F132" s="84"/>
      <c r="G132" s="125">
        <v>33.841030000000003</v>
      </c>
      <c r="H132" s="125"/>
      <c r="I132" s="84"/>
      <c r="J132" s="95"/>
      <c r="K132" s="95"/>
      <c r="L132" s="95"/>
      <c r="M132" s="95"/>
      <c r="N132" s="95"/>
      <c r="O132" s="95"/>
      <c r="P132" s="38">
        <v>33.841030000000003</v>
      </c>
      <c r="Q132" s="122"/>
      <c r="R132" s="95"/>
      <c r="S132" s="84"/>
      <c r="T132" s="84"/>
      <c r="U132" s="84"/>
      <c r="V132" s="138"/>
    </row>
    <row r="133" spans="1:22" ht="33.5" customHeight="1" x14ac:dyDescent="0.35">
      <c r="A133" s="104" t="s">
        <v>81</v>
      </c>
      <c r="B133" s="104"/>
      <c r="C133" s="84">
        <v>0.47</v>
      </c>
      <c r="D133" s="84"/>
      <c r="E133" s="84">
        <v>2020</v>
      </c>
      <c r="F133" s="101">
        <v>0.47</v>
      </c>
      <c r="G133" s="99">
        <v>1946.3752899999999</v>
      </c>
      <c r="H133" s="100"/>
      <c r="I133" s="86"/>
      <c r="J133" s="95"/>
      <c r="K133" s="95"/>
      <c r="L133" s="95"/>
      <c r="M133" s="95"/>
      <c r="N133" s="95"/>
      <c r="O133" s="87">
        <v>0.47</v>
      </c>
      <c r="P133" s="31">
        <v>1946.3752899999999</v>
      </c>
      <c r="Q133" s="122"/>
      <c r="R133" s="95"/>
      <c r="S133" s="84"/>
      <c r="T133" s="84"/>
      <c r="U133" s="84" t="s">
        <v>24</v>
      </c>
      <c r="V133" s="138"/>
    </row>
    <row r="134" spans="1:22" ht="25" customHeight="1" x14ac:dyDescent="0.35">
      <c r="A134" s="104"/>
      <c r="B134" s="104"/>
      <c r="C134" s="84"/>
      <c r="D134" s="84"/>
      <c r="E134" s="84"/>
      <c r="F134" s="101"/>
      <c r="G134" s="97">
        <v>0</v>
      </c>
      <c r="H134" s="98"/>
      <c r="I134" s="86"/>
      <c r="J134" s="95"/>
      <c r="K134" s="95"/>
      <c r="L134" s="95"/>
      <c r="M134" s="95"/>
      <c r="N134" s="95"/>
      <c r="O134" s="87"/>
      <c r="P134" s="34">
        <v>0</v>
      </c>
      <c r="Q134" s="122"/>
      <c r="R134" s="95"/>
      <c r="S134" s="84"/>
      <c r="T134" s="84"/>
      <c r="U134" s="84"/>
      <c r="V134" s="138"/>
    </row>
    <row r="135" spans="1:22" ht="27" customHeight="1" x14ac:dyDescent="0.35">
      <c r="A135" s="104" t="s">
        <v>82</v>
      </c>
      <c r="B135" s="104"/>
      <c r="C135" s="84">
        <v>0.17199999999999999</v>
      </c>
      <c r="D135" s="84"/>
      <c r="E135" s="84">
        <v>2020</v>
      </c>
      <c r="F135" s="101">
        <v>0.17199999999999999</v>
      </c>
      <c r="G135" s="99">
        <v>411.82236999999998</v>
      </c>
      <c r="H135" s="100"/>
      <c r="I135" s="86"/>
      <c r="J135" s="95"/>
      <c r="K135" s="95"/>
      <c r="L135" s="95"/>
      <c r="M135" s="95"/>
      <c r="N135" s="95"/>
      <c r="O135" s="87">
        <v>0.17199999999999999</v>
      </c>
      <c r="P135" s="31">
        <v>411.82236999999998</v>
      </c>
      <c r="Q135" s="122"/>
      <c r="R135" s="95"/>
      <c r="S135" s="84"/>
      <c r="T135" s="84"/>
      <c r="U135" s="84" t="s">
        <v>24</v>
      </c>
      <c r="V135" s="138"/>
    </row>
    <row r="136" spans="1:22" x14ac:dyDescent="0.35">
      <c r="A136" s="104"/>
      <c r="B136" s="104"/>
      <c r="C136" s="84"/>
      <c r="D136" s="84"/>
      <c r="E136" s="84"/>
      <c r="F136" s="101"/>
      <c r="G136" s="97">
        <v>40.242139999999999</v>
      </c>
      <c r="H136" s="98"/>
      <c r="I136" s="86"/>
      <c r="J136" s="95"/>
      <c r="K136" s="95"/>
      <c r="L136" s="95"/>
      <c r="M136" s="95"/>
      <c r="N136" s="95"/>
      <c r="O136" s="87"/>
      <c r="P136" s="34">
        <v>40.242139999999999</v>
      </c>
      <c r="Q136" s="122"/>
      <c r="R136" s="95"/>
      <c r="S136" s="84"/>
      <c r="T136" s="84"/>
      <c r="U136" s="84"/>
      <c r="V136" s="138"/>
    </row>
    <row r="137" spans="1:22" ht="27" customHeight="1" x14ac:dyDescent="0.35">
      <c r="A137" s="104" t="s">
        <v>83</v>
      </c>
      <c r="B137" s="104"/>
      <c r="C137" s="84">
        <v>0.2</v>
      </c>
      <c r="D137" s="84"/>
      <c r="E137" s="84">
        <v>2020</v>
      </c>
      <c r="F137" s="101">
        <v>0.2</v>
      </c>
      <c r="G137" s="99">
        <v>604.19205999999997</v>
      </c>
      <c r="H137" s="100"/>
      <c r="I137" s="86"/>
      <c r="J137" s="95"/>
      <c r="K137" s="95"/>
      <c r="L137" s="95"/>
      <c r="M137" s="95"/>
      <c r="N137" s="95"/>
      <c r="O137" s="87">
        <v>0.2</v>
      </c>
      <c r="P137" s="31">
        <v>604.19205999999997</v>
      </c>
      <c r="Q137" s="122"/>
      <c r="R137" s="95"/>
      <c r="S137" s="84"/>
      <c r="T137" s="84"/>
      <c r="U137" s="84" t="s">
        <v>24</v>
      </c>
      <c r="V137" s="138"/>
    </row>
    <row r="138" spans="1:22" x14ac:dyDescent="0.35">
      <c r="A138" s="104"/>
      <c r="B138" s="104"/>
      <c r="C138" s="84"/>
      <c r="D138" s="84"/>
      <c r="E138" s="84"/>
      <c r="F138" s="101"/>
      <c r="G138" s="97">
        <v>59.039969999999997</v>
      </c>
      <c r="H138" s="98"/>
      <c r="I138" s="86"/>
      <c r="J138" s="95"/>
      <c r="K138" s="95"/>
      <c r="L138" s="95"/>
      <c r="M138" s="95"/>
      <c r="N138" s="95"/>
      <c r="O138" s="87"/>
      <c r="P138" s="34">
        <v>59.039969999999997</v>
      </c>
      <c r="Q138" s="122"/>
      <c r="R138" s="95"/>
      <c r="S138" s="84"/>
      <c r="T138" s="84"/>
      <c r="U138" s="84"/>
      <c r="V138" s="138"/>
    </row>
    <row r="139" spans="1:22" ht="21" customHeight="1" x14ac:dyDescent="0.35">
      <c r="A139" s="104" t="s">
        <v>84</v>
      </c>
      <c r="B139" s="104"/>
      <c r="C139" s="84">
        <v>0.57999999999999996</v>
      </c>
      <c r="D139" s="84"/>
      <c r="E139" s="84">
        <v>2020</v>
      </c>
      <c r="F139" s="101">
        <v>0.57999999999999996</v>
      </c>
      <c r="G139" s="99">
        <v>934.83573999999999</v>
      </c>
      <c r="H139" s="100"/>
      <c r="I139" s="86"/>
      <c r="J139" s="95"/>
      <c r="K139" s="95"/>
      <c r="L139" s="95"/>
      <c r="M139" s="95"/>
      <c r="N139" s="95"/>
      <c r="O139" s="87">
        <v>0.57999999999999996</v>
      </c>
      <c r="P139" s="31">
        <v>934.83573999999999</v>
      </c>
      <c r="Q139" s="122"/>
      <c r="R139" s="95"/>
      <c r="S139" s="84"/>
      <c r="T139" s="84"/>
      <c r="U139" s="84" t="s">
        <v>24</v>
      </c>
      <c r="V139" s="138"/>
    </row>
    <row r="140" spans="1:22" ht="18" customHeight="1" x14ac:dyDescent="0.35">
      <c r="A140" s="104"/>
      <c r="B140" s="104"/>
      <c r="C140" s="84"/>
      <c r="D140" s="84"/>
      <c r="E140" s="84"/>
      <c r="F140" s="101"/>
      <c r="G140" s="111">
        <v>68.202169999999995</v>
      </c>
      <c r="H140" s="112"/>
      <c r="I140" s="86"/>
      <c r="J140" s="95"/>
      <c r="K140" s="95"/>
      <c r="L140" s="95"/>
      <c r="M140" s="95"/>
      <c r="N140" s="95"/>
      <c r="O140" s="87"/>
      <c r="P140" s="35">
        <v>68.202169999999995</v>
      </c>
      <c r="Q140" s="122"/>
      <c r="R140" s="95"/>
      <c r="S140" s="84"/>
      <c r="T140" s="84"/>
      <c r="U140" s="84"/>
      <c r="V140" s="138"/>
    </row>
    <row r="141" spans="1:22" ht="20.5" customHeight="1" x14ac:dyDescent="0.35">
      <c r="A141" s="104" t="s">
        <v>85</v>
      </c>
      <c r="B141" s="104"/>
      <c r="C141" s="84">
        <v>0.223</v>
      </c>
      <c r="D141" s="84"/>
      <c r="E141" s="84">
        <v>2020</v>
      </c>
      <c r="F141" s="101">
        <v>0.223</v>
      </c>
      <c r="G141" s="99">
        <v>1258.0772300000001</v>
      </c>
      <c r="H141" s="100"/>
      <c r="I141" s="86"/>
      <c r="J141" s="95"/>
      <c r="K141" s="95"/>
      <c r="L141" s="95"/>
      <c r="M141" s="95"/>
      <c r="N141" s="95"/>
      <c r="O141" s="87">
        <v>0.223</v>
      </c>
      <c r="P141" s="30">
        <v>1258.0772300000001</v>
      </c>
      <c r="Q141" s="86"/>
      <c r="R141" s="95"/>
      <c r="S141" s="84"/>
      <c r="T141" s="84"/>
      <c r="U141" s="84" t="s">
        <v>24</v>
      </c>
      <c r="V141" s="1"/>
    </row>
    <row r="142" spans="1:22" ht="22" customHeight="1" x14ac:dyDescent="0.35">
      <c r="A142" s="104"/>
      <c r="B142" s="104"/>
      <c r="C142" s="84"/>
      <c r="D142" s="84"/>
      <c r="E142" s="84"/>
      <c r="F142" s="101"/>
      <c r="G142" s="111">
        <v>212.70187999999999</v>
      </c>
      <c r="H142" s="112"/>
      <c r="I142" s="86"/>
      <c r="J142" s="95"/>
      <c r="K142" s="95"/>
      <c r="L142" s="95"/>
      <c r="M142" s="95"/>
      <c r="N142" s="95"/>
      <c r="O142" s="87"/>
      <c r="P142" s="39">
        <v>212.70187999999999</v>
      </c>
      <c r="Q142" s="86"/>
      <c r="R142" s="95"/>
      <c r="S142" s="84"/>
      <c r="T142" s="84"/>
      <c r="U142" s="84"/>
      <c r="V142" s="1"/>
    </row>
    <row r="143" spans="1:22" ht="27" customHeight="1" x14ac:dyDescent="0.35">
      <c r="A143" s="104" t="s">
        <v>86</v>
      </c>
      <c r="B143" s="104"/>
      <c r="C143" s="84">
        <v>1.107</v>
      </c>
      <c r="D143" s="84"/>
      <c r="E143" s="84">
        <v>2020</v>
      </c>
      <c r="F143" s="101">
        <v>1.107</v>
      </c>
      <c r="G143" s="99">
        <v>5557.2596899999999</v>
      </c>
      <c r="H143" s="100"/>
      <c r="I143" s="86"/>
      <c r="J143" s="95"/>
      <c r="K143" s="95"/>
      <c r="L143" s="95"/>
      <c r="M143" s="95"/>
      <c r="N143" s="95"/>
      <c r="O143" s="87">
        <v>1.107</v>
      </c>
      <c r="P143" s="31">
        <v>5557.2596899999999</v>
      </c>
      <c r="Q143" s="122"/>
      <c r="R143" s="95"/>
      <c r="S143" s="84"/>
      <c r="T143" s="84"/>
      <c r="U143" s="84" t="s">
        <v>24</v>
      </c>
      <c r="V143" s="138"/>
    </row>
    <row r="144" spans="1:22" x14ac:dyDescent="0.35">
      <c r="A144" s="104"/>
      <c r="B144" s="104"/>
      <c r="C144" s="84"/>
      <c r="D144" s="84"/>
      <c r="E144" s="84"/>
      <c r="F144" s="101"/>
      <c r="G144" s="97">
        <v>6.8227799999999998</v>
      </c>
      <c r="H144" s="98"/>
      <c r="I144" s="86"/>
      <c r="J144" s="95"/>
      <c r="K144" s="95"/>
      <c r="L144" s="95"/>
      <c r="M144" s="95"/>
      <c r="N144" s="95"/>
      <c r="O144" s="87"/>
      <c r="P144" s="34">
        <v>6.8227799999999998</v>
      </c>
      <c r="Q144" s="122"/>
      <c r="R144" s="95"/>
      <c r="S144" s="84"/>
      <c r="T144" s="84"/>
      <c r="U144" s="84"/>
      <c r="V144" s="138"/>
    </row>
    <row r="145" spans="1:22" ht="34" customHeight="1" x14ac:dyDescent="0.35">
      <c r="A145" s="104" t="s">
        <v>87</v>
      </c>
      <c r="B145" s="104"/>
      <c r="C145" s="84">
        <v>0.23</v>
      </c>
      <c r="D145" s="84"/>
      <c r="E145" s="84">
        <v>2020</v>
      </c>
      <c r="F145" s="101">
        <v>0.23</v>
      </c>
      <c r="G145" s="99">
        <v>525.61186999999995</v>
      </c>
      <c r="H145" s="100"/>
      <c r="I145" s="86"/>
      <c r="J145" s="95"/>
      <c r="K145" s="95"/>
      <c r="L145" s="95"/>
      <c r="M145" s="95"/>
      <c r="N145" s="95"/>
      <c r="O145" s="87">
        <v>0.23</v>
      </c>
      <c r="P145" s="31">
        <v>525.61186999999995</v>
      </c>
      <c r="Q145" s="122"/>
      <c r="R145" s="95"/>
      <c r="S145" s="84"/>
      <c r="T145" s="84"/>
      <c r="U145" s="84" t="s">
        <v>24</v>
      </c>
      <c r="V145" s="138"/>
    </row>
    <row r="146" spans="1:22" ht="29.5" customHeight="1" x14ac:dyDescent="0.35">
      <c r="A146" s="104"/>
      <c r="B146" s="104"/>
      <c r="C146" s="84"/>
      <c r="D146" s="84"/>
      <c r="E146" s="84"/>
      <c r="F146" s="101"/>
      <c r="G146" s="97">
        <v>45.558750000000003</v>
      </c>
      <c r="H146" s="98"/>
      <c r="I146" s="86"/>
      <c r="J146" s="95"/>
      <c r="K146" s="95"/>
      <c r="L146" s="95"/>
      <c r="M146" s="95"/>
      <c r="N146" s="95"/>
      <c r="O146" s="87"/>
      <c r="P146" s="34">
        <v>45.558750000000003</v>
      </c>
      <c r="Q146" s="122"/>
      <c r="R146" s="95"/>
      <c r="S146" s="84"/>
      <c r="T146" s="84"/>
      <c r="U146" s="84"/>
      <c r="V146" s="138"/>
    </row>
    <row r="147" spans="1:22" ht="28.5" customHeight="1" x14ac:dyDescent="0.35">
      <c r="A147" s="104" t="s">
        <v>88</v>
      </c>
      <c r="B147" s="104"/>
      <c r="C147" s="84">
        <v>0.33</v>
      </c>
      <c r="D147" s="84"/>
      <c r="E147" s="84">
        <v>2020</v>
      </c>
      <c r="F147" s="101">
        <v>0.33</v>
      </c>
      <c r="G147" s="99">
        <v>592.70325000000003</v>
      </c>
      <c r="H147" s="100"/>
      <c r="I147" s="86"/>
      <c r="J147" s="95"/>
      <c r="K147" s="95"/>
      <c r="L147" s="95"/>
      <c r="M147" s="95"/>
      <c r="N147" s="95"/>
      <c r="O147" s="87">
        <v>0.33</v>
      </c>
      <c r="P147" s="31">
        <v>592.70325000000003</v>
      </c>
      <c r="Q147" s="122"/>
      <c r="R147" s="95"/>
      <c r="S147" s="84"/>
      <c r="T147" s="84"/>
      <c r="U147" s="84" t="s">
        <v>24</v>
      </c>
      <c r="V147" s="138"/>
    </row>
    <row r="148" spans="1:22" ht="22" customHeight="1" x14ac:dyDescent="0.35">
      <c r="A148" s="104"/>
      <c r="B148" s="104"/>
      <c r="C148" s="84"/>
      <c r="D148" s="84"/>
      <c r="E148" s="84"/>
      <c r="F148" s="101"/>
      <c r="G148" s="111">
        <v>51.374070000000003</v>
      </c>
      <c r="H148" s="112"/>
      <c r="I148" s="86"/>
      <c r="J148" s="95"/>
      <c r="K148" s="95"/>
      <c r="L148" s="95"/>
      <c r="M148" s="95"/>
      <c r="N148" s="95"/>
      <c r="O148" s="87"/>
      <c r="P148" s="35">
        <v>51.374070000000003</v>
      </c>
      <c r="Q148" s="122"/>
      <c r="R148" s="95"/>
      <c r="S148" s="84"/>
      <c r="T148" s="84"/>
      <c r="U148" s="84"/>
      <c r="V148" s="138"/>
    </row>
    <row r="149" spans="1:22" ht="23.5" customHeight="1" x14ac:dyDescent="0.35">
      <c r="A149" s="104" t="s">
        <v>89</v>
      </c>
      <c r="B149" s="104"/>
      <c r="C149" s="84">
        <v>0.28000000000000003</v>
      </c>
      <c r="D149" s="84"/>
      <c r="E149" s="84">
        <v>2020</v>
      </c>
      <c r="F149" s="101">
        <v>0.28000000000000003</v>
      </c>
      <c r="G149" s="99">
        <v>533.74446</v>
      </c>
      <c r="H149" s="100"/>
      <c r="I149" s="86"/>
      <c r="J149" s="95"/>
      <c r="K149" s="95"/>
      <c r="L149" s="95"/>
      <c r="M149" s="95"/>
      <c r="N149" s="95"/>
      <c r="O149" s="87">
        <v>0.28000000000000003</v>
      </c>
      <c r="P149" s="36">
        <v>533.74446</v>
      </c>
      <c r="Q149" s="122"/>
      <c r="R149" s="95"/>
      <c r="S149" s="84"/>
      <c r="T149" s="84"/>
      <c r="U149" s="84" t="s">
        <v>24</v>
      </c>
      <c r="V149" s="138"/>
    </row>
    <row r="150" spans="1:22" ht="21.5" customHeight="1" x14ac:dyDescent="0.35">
      <c r="A150" s="104"/>
      <c r="B150" s="104"/>
      <c r="C150" s="84"/>
      <c r="D150" s="84"/>
      <c r="E150" s="84"/>
      <c r="F150" s="101"/>
      <c r="G150" s="97">
        <v>46.263669999999998</v>
      </c>
      <c r="H150" s="98"/>
      <c r="I150" s="86"/>
      <c r="J150" s="95"/>
      <c r="K150" s="95"/>
      <c r="L150" s="95"/>
      <c r="M150" s="95"/>
      <c r="N150" s="95"/>
      <c r="O150" s="87"/>
      <c r="P150" s="34">
        <v>46.263669999999998</v>
      </c>
      <c r="Q150" s="122"/>
      <c r="R150" s="95"/>
      <c r="S150" s="84"/>
      <c r="T150" s="84"/>
      <c r="U150" s="84"/>
      <c r="V150" s="138"/>
    </row>
    <row r="151" spans="1:22" ht="19" customHeight="1" x14ac:dyDescent="0.35">
      <c r="A151" s="104" t="s">
        <v>90</v>
      </c>
      <c r="B151" s="104"/>
      <c r="C151" s="84">
        <v>0.1</v>
      </c>
      <c r="D151" s="84"/>
      <c r="E151" s="84">
        <v>2020</v>
      </c>
      <c r="F151" s="101">
        <v>0.1</v>
      </c>
      <c r="G151" s="99">
        <v>531.72450000000003</v>
      </c>
      <c r="H151" s="100"/>
      <c r="I151" s="86"/>
      <c r="J151" s="95"/>
      <c r="K151" s="95"/>
      <c r="L151" s="95"/>
      <c r="M151" s="95"/>
      <c r="N151" s="95"/>
      <c r="O151" s="87">
        <v>0.1</v>
      </c>
      <c r="P151" s="36">
        <v>531.72450000000003</v>
      </c>
      <c r="Q151" s="122"/>
      <c r="R151" s="95"/>
      <c r="S151" s="84"/>
      <c r="T151" s="84"/>
      <c r="U151" s="84" t="s">
        <v>24</v>
      </c>
      <c r="V151" s="138"/>
    </row>
    <row r="152" spans="1:22" ht="22" customHeight="1" x14ac:dyDescent="0.35">
      <c r="A152" s="104"/>
      <c r="B152" s="104"/>
      <c r="C152" s="84"/>
      <c r="D152" s="84"/>
      <c r="E152" s="84"/>
      <c r="F152" s="101"/>
      <c r="G152" s="97">
        <v>531.72450000000003</v>
      </c>
      <c r="H152" s="98"/>
      <c r="I152" s="86"/>
      <c r="J152" s="95"/>
      <c r="K152" s="95"/>
      <c r="L152" s="95"/>
      <c r="M152" s="95"/>
      <c r="N152" s="95"/>
      <c r="O152" s="87"/>
      <c r="P152" s="34">
        <v>531.72450000000003</v>
      </c>
      <c r="Q152" s="122"/>
      <c r="R152" s="95"/>
      <c r="S152" s="84"/>
      <c r="T152" s="84"/>
      <c r="U152" s="84"/>
      <c r="V152" s="138"/>
    </row>
    <row r="153" spans="1:22" ht="21.5" customHeight="1" x14ac:dyDescent="0.35">
      <c r="A153" s="104" t="s">
        <v>91</v>
      </c>
      <c r="B153" s="104"/>
      <c r="C153" s="84">
        <v>7.8E-2</v>
      </c>
      <c r="D153" s="84"/>
      <c r="E153" s="84">
        <v>2020</v>
      </c>
      <c r="F153" s="101">
        <v>7.8E-2</v>
      </c>
      <c r="G153" s="99">
        <v>528.26910999999996</v>
      </c>
      <c r="H153" s="100"/>
      <c r="I153" s="86"/>
      <c r="J153" s="95"/>
      <c r="K153" s="95"/>
      <c r="L153" s="95"/>
      <c r="M153" s="95"/>
      <c r="N153" s="95"/>
      <c r="O153" s="87">
        <v>7.8E-2</v>
      </c>
      <c r="P153" s="36">
        <v>528.26910999999996</v>
      </c>
      <c r="Q153" s="122"/>
      <c r="R153" s="95"/>
      <c r="S153" s="84"/>
      <c r="T153" s="84"/>
      <c r="U153" s="84" t="s">
        <v>24</v>
      </c>
      <c r="V153" s="138"/>
    </row>
    <row r="154" spans="1:22" ht="23.5" customHeight="1" x14ac:dyDescent="0.35">
      <c r="A154" s="104"/>
      <c r="B154" s="104"/>
      <c r="C154" s="84"/>
      <c r="D154" s="84"/>
      <c r="E154" s="84"/>
      <c r="F154" s="101"/>
      <c r="G154" s="97">
        <v>528.26910999999996</v>
      </c>
      <c r="H154" s="98"/>
      <c r="I154" s="86"/>
      <c r="J154" s="95"/>
      <c r="K154" s="95"/>
      <c r="L154" s="95"/>
      <c r="M154" s="95"/>
      <c r="N154" s="95"/>
      <c r="O154" s="87"/>
      <c r="P154" s="34">
        <v>528.26910999999996</v>
      </c>
      <c r="Q154" s="122"/>
      <c r="R154" s="95"/>
      <c r="S154" s="84"/>
      <c r="T154" s="84"/>
      <c r="U154" s="84"/>
      <c r="V154" s="138"/>
    </row>
    <row r="155" spans="1:22" ht="17.5" customHeight="1" x14ac:dyDescent="0.35">
      <c r="A155" s="104" t="s">
        <v>92</v>
      </c>
      <c r="B155" s="104"/>
      <c r="C155" s="84">
        <v>0.316</v>
      </c>
      <c r="D155" s="84"/>
      <c r="E155" s="84">
        <v>2020</v>
      </c>
      <c r="F155" s="101">
        <v>0.316</v>
      </c>
      <c r="G155" s="99">
        <v>402.98000999999999</v>
      </c>
      <c r="H155" s="100"/>
      <c r="I155" s="86"/>
      <c r="J155" s="95"/>
      <c r="K155" s="95"/>
      <c r="L155" s="95"/>
      <c r="M155" s="95"/>
      <c r="N155" s="95"/>
      <c r="O155" s="87">
        <v>0.316</v>
      </c>
      <c r="P155" s="36">
        <v>402.98000999999999</v>
      </c>
      <c r="Q155" s="122"/>
      <c r="R155" s="95"/>
      <c r="S155" s="84"/>
      <c r="T155" s="84"/>
      <c r="U155" s="84" t="s">
        <v>24</v>
      </c>
      <c r="V155" s="138"/>
    </row>
    <row r="156" spans="1:22" ht="24" customHeight="1" x14ac:dyDescent="0.35">
      <c r="A156" s="104"/>
      <c r="B156" s="104"/>
      <c r="C156" s="84"/>
      <c r="D156" s="84"/>
      <c r="E156" s="84"/>
      <c r="F156" s="101"/>
      <c r="G156" s="97">
        <v>402.98000999999999</v>
      </c>
      <c r="H156" s="98"/>
      <c r="I156" s="86"/>
      <c r="J156" s="95"/>
      <c r="K156" s="95"/>
      <c r="L156" s="95"/>
      <c r="M156" s="95"/>
      <c r="N156" s="95"/>
      <c r="O156" s="87"/>
      <c r="P156" s="34">
        <v>402.98000999999999</v>
      </c>
      <c r="Q156" s="122"/>
      <c r="R156" s="95"/>
      <c r="S156" s="84"/>
      <c r="T156" s="84"/>
      <c r="U156" s="84"/>
      <c r="V156" s="138"/>
    </row>
    <row r="157" spans="1:22" ht="19.5" customHeight="1" x14ac:dyDescent="0.35">
      <c r="A157" s="104" t="s">
        <v>93</v>
      </c>
      <c r="B157" s="104"/>
      <c r="C157" s="84">
        <v>0.56499999999999995</v>
      </c>
      <c r="D157" s="84"/>
      <c r="E157" s="84">
        <v>2020</v>
      </c>
      <c r="F157" s="101">
        <v>0.56499999999999995</v>
      </c>
      <c r="G157" s="99">
        <v>678.43920000000003</v>
      </c>
      <c r="H157" s="100"/>
      <c r="I157" s="86"/>
      <c r="J157" s="95"/>
      <c r="K157" s="95"/>
      <c r="L157" s="95"/>
      <c r="M157" s="95"/>
      <c r="N157" s="95"/>
      <c r="O157" s="87">
        <v>0.56499999999999995</v>
      </c>
      <c r="P157" s="36">
        <v>678.43920000000003</v>
      </c>
      <c r="Q157" s="122"/>
      <c r="R157" s="95"/>
      <c r="S157" s="84"/>
      <c r="T157" s="84"/>
      <c r="U157" s="84" t="s">
        <v>24</v>
      </c>
      <c r="V157" s="138"/>
    </row>
    <row r="158" spans="1:22" ht="19.5" customHeight="1" x14ac:dyDescent="0.35">
      <c r="A158" s="104"/>
      <c r="B158" s="104"/>
      <c r="C158" s="84"/>
      <c r="D158" s="84"/>
      <c r="E158" s="84"/>
      <c r="F158" s="101"/>
      <c r="G158" s="97">
        <v>678.43920000000003</v>
      </c>
      <c r="H158" s="98"/>
      <c r="I158" s="86"/>
      <c r="J158" s="95"/>
      <c r="K158" s="95"/>
      <c r="L158" s="95"/>
      <c r="M158" s="95"/>
      <c r="N158" s="95"/>
      <c r="O158" s="87"/>
      <c r="P158" s="34">
        <v>678.43920000000003</v>
      </c>
      <c r="Q158" s="122"/>
      <c r="R158" s="95"/>
      <c r="S158" s="84"/>
      <c r="T158" s="84"/>
      <c r="U158" s="84"/>
      <c r="V158" s="138"/>
    </row>
    <row r="159" spans="1:22" ht="23.5" customHeight="1" x14ac:dyDescent="0.35">
      <c r="A159" s="104" t="s">
        <v>94</v>
      </c>
      <c r="B159" s="104"/>
      <c r="C159" s="84">
        <v>0.375</v>
      </c>
      <c r="D159" s="84"/>
      <c r="E159" s="84">
        <v>2020</v>
      </c>
      <c r="F159" s="101">
        <v>0.375</v>
      </c>
      <c r="G159" s="99">
        <v>471.80040000000002</v>
      </c>
      <c r="H159" s="100"/>
      <c r="I159" s="86"/>
      <c r="J159" s="95"/>
      <c r="K159" s="95"/>
      <c r="L159" s="95"/>
      <c r="M159" s="95"/>
      <c r="N159" s="95"/>
      <c r="O159" s="87">
        <v>0.375</v>
      </c>
      <c r="P159" s="36">
        <v>471.80040000000002</v>
      </c>
      <c r="Q159" s="122"/>
      <c r="R159" s="95"/>
      <c r="S159" s="84"/>
      <c r="T159" s="84"/>
      <c r="U159" s="84" t="s">
        <v>24</v>
      </c>
      <c r="V159" s="138"/>
    </row>
    <row r="160" spans="1:22" ht="29" customHeight="1" x14ac:dyDescent="0.35">
      <c r="A160" s="104"/>
      <c r="B160" s="104"/>
      <c r="C160" s="84"/>
      <c r="D160" s="84"/>
      <c r="E160" s="84"/>
      <c r="F160" s="101"/>
      <c r="G160" s="111">
        <v>471.80040000000002</v>
      </c>
      <c r="H160" s="112"/>
      <c r="I160" s="86"/>
      <c r="J160" s="95"/>
      <c r="K160" s="95"/>
      <c r="L160" s="95"/>
      <c r="M160" s="95"/>
      <c r="N160" s="95"/>
      <c r="O160" s="87"/>
      <c r="P160" s="34">
        <v>471.80040000000002</v>
      </c>
      <c r="Q160" s="122"/>
      <c r="R160" s="93"/>
      <c r="S160" s="84"/>
      <c r="T160" s="84"/>
      <c r="U160" s="84"/>
      <c r="V160" s="138"/>
    </row>
    <row r="161" spans="1:22" ht="22" customHeight="1" x14ac:dyDescent="0.35">
      <c r="A161" s="104" t="s">
        <v>95</v>
      </c>
      <c r="B161" s="104"/>
      <c r="C161" s="84">
        <v>2.4</v>
      </c>
      <c r="D161" s="84"/>
      <c r="E161" s="84">
        <v>2021</v>
      </c>
      <c r="F161" s="101">
        <v>2.4</v>
      </c>
      <c r="G161" s="99">
        <v>19230.985680000002</v>
      </c>
      <c r="H161" s="100"/>
      <c r="I161" s="86"/>
      <c r="J161" s="95"/>
      <c r="K161" s="95"/>
      <c r="L161" s="95"/>
      <c r="M161" s="95"/>
      <c r="N161" s="95"/>
      <c r="O161" s="95"/>
      <c r="P161" s="95"/>
      <c r="Q161" s="87">
        <v>2.4</v>
      </c>
      <c r="R161" s="36">
        <v>19230.985680000002</v>
      </c>
      <c r="S161" s="86"/>
      <c r="T161" s="84"/>
      <c r="U161" s="84" t="s">
        <v>24</v>
      </c>
      <c r="V161" s="138"/>
    </row>
    <row r="162" spans="1:22" ht="19.5" customHeight="1" x14ac:dyDescent="0.35">
      <c r="A162" s="104"/>
      <c r="B162" s="104"/>
      <c r="C162" s="84"/>
      <c r="D162" s="84"/>
      <c r="E162" s="84"/>
      <c r="F162" s="101"/>
      <c r="G162" s="97">
        <v>961.54929000000004</v>
      </c>
      <c r="H162" s="98"/>
      <c r="I162" s="86"/>
      <c r="J162" s="95"/>
      <c r="K162" s="95"/>
      <c r="L162" s="95"/>
      <c r="M162" s="95"/>
      <c r="N162" s="95"/>
      <c r="O162" s="95"/>
      <c r="P162" s="95"/>
      <c r="Q162" s="87"/>
      <c r="R162" s="34">
        <v>961.54929000000004</v>
      </c>
      <c r="S162" s="86"/>
      <c r="T162" s="84"/>
      <c r="U162" s="84"/>
      <c r="V162" s="138"/>
    </row>
    <row r="163" spans="1:22" ht="24" customHeight="1" x14ac:dyDescent="0.35">
      <c r="A163" s="104" t="s">
        <v>142</v>
      </c>
      <c r="B163" s="104"/>
      <c r="C163" s="84">
        <v>0.61</v>
      </c>
      <c r="D163" s="84"/>
      <c r="E163" s="84">
        <v>2021</v>
      </c>
      <c r="F163" s="101">
        <v>0.61</v>
      </c>
      <c r="G163" s="99">
        <v>4075.9074999999998</v>
      </c>
      <c r="H163" s="100"/>
      <c r="I163" s="86"/>
      <c r="J163" s="95"/>
      <c r="K163" s="95"/>
      <c r="L163" s="95"/>
      <c r="M163" s="95"/>
      <c r="N163" s="95"/>
      <c r="O163" s="95"/>
      <c r="P163" s="95"/>
      <c r="Q163" s="87">
        <v>0.61</v>
      </c>
      <c r="R163" s="36">
        <v>4075.9074999999998</v>
      </c>
      <c r="S163" s="86"/>
      <c r="T163" s="84"/>
      <c r="U163" s="84" t="s">
        <v>24</v>
      </c>
      <c r="V163" s="138"/>
    </row>
    <row r="164" spans="1:22" ht="30.5" customHeight="1" x14ac:dyDescent="0.35">
      <c r="A164" s="104"/>
      <c r="B164" s="104"/>
      <c r="C164" s="84"/>
      <c r="D164" s="84"/>
      <c r="E164" s="84"/>
      <c r="F164" s="101"/>
      <c r="G164" s="97">
        <v>203.79537999999999</v>
      </c>
      <c r="H164" s="98"/>
      <c r="I164" s="86"/>
      <c r="J164" s="95"/>
      <c r="K164" s="95"/>
      <c r="L164" s="95"/>
      <c r="M164" s="95"/>
      <c r="N164" s="95"/>
      <c r="O164" s="95"/>
      <c r="P164" s="95"/>
      <c r="Q164" s="87"/>
      <c r="R164" s="34">
        <v>203.79537999999999</v>
      </c>
      <c r="S164" s="86"/>
      <c r="T164" s="84"/>
      <c r="U164" s="84"/>
      <c r="V164" s="138"/>
    </row>
    <row r="165" spans="1:22" ht="22" customHeight="1" x14ac:dyDescent="0.35">
      <c r="A165" s="104" t="s">
        <v>96</v>
      </c>
      <c r="B165" s="104"/>
      <c r="C165" s="84">
        <v>0.22500000000000001</v>
      </c>
      <c r="D165" s="84"/>
      <c r="E165" s="84">
        <v>2021</v>
      </c>
      <c r="F165" s="101">
        <v>0.22500000000000001</v>
      </c>
      <c r="G165" s="99">
        <v>577.09018000000003</v>
      </c>
      <c r="H165" s="100"/>
      <c r="I165" s="86"/>
      <c r="J165" s="95"/>
      <c r="K165" s="95"/>
      <c r="L165" s="95"/>
      <c r="M165" s="95"/>
      <c r="N165" s="95"/>
      <c r="O165" s="95"/>
      <c r="P165" s="95"/>
      <c r="Q165" s="87">
        <v>0.22500000000000001</v>
      </c>
      <c r="R165" s="36">
        <v>577.09018000000003</v>
      </c>
      <c r="S165" s="86"/>
      <c r="T165" s="84"/>
      <c r="U165" s="84" t="s">
        <v>24</v>
      </c>
      <c r="V165" s="138"/>
    </row>
    <row r="166" spans="1:22" ht="21.5" customHeight="1" x14ac:dyDescent="0.35">
      <c r="A166" s="104"/>
      <c r="B166" s="104"/>
      <c r="C166" s="84"/>
      <c r="D166" s="84"/>
      <c r="E166" s="84"/>
      <c r="F166" s="101"/>
      <c r="G166" s="97">
        <v>28.854510000000001</v>
      </c>
      <c r="H166" s="98"/>
      <c r="I166" s="86"/>
      <c r="J166" s="95"/>
      <c r="K166" s="95"/>
      <c r="L166" s="95"/>
      <c r="M166" s="95"/>
      <c r="N166" s="95"/>
      <c r="O166" s="95"/>
      <c r="P166" s="95"/>
      <c r="Q166" s="87"/>
      <c r="R166" s="34">
        <v>28.854510000000001</v>
      </c>
      <c r="S166" s="86"/>
      <c r="T166" s="84"/>
      <c r="U166" s="84"/>
      <c r="V166" s="138"/>
    </row>
    <row r="167" spans="1:22" ht="21" customHeight="1" x14ac:dyDescent="0.35">
      <c r="A167" s="104" t="s">
        <v>97</v>
      </c>
      <c r="B167" s="104"/>
      <c r="C167" s="84">
        <v>2.74</v>
      </c>
      <c r="D167" s="84"/>
      <c r="E167" s="84">
        <v>2021</v>
      </c>
      <c r="F167" s="101">
        <v>2.74</v>
      </c>
      <c r="G167" s="99">
        <v>5236.74388</v>
      </c>
      <c r="H167" s="100"/>
      <c r="I167" s="86"/>
      <c r="J167" s="95"/>
      <c r="K167" s="95"/>
      <c r="L167" s="95"/>
      <c r="M167" s="95"/>
      <c r="N167" s="95"/>
      <c r="O167" s="95"/>
      <c r="P167" s="95"/>
      <c r="Q167" s="87">
        <v>2.74</v>
      </c>
      <c r="R167" s="36">
        <v>5236.74388</v>
      </c>
      <c r="S167" s="86"/>
      <c r="T167" s="84"/>
      <c r="U167" s="84" t="s">
        <v>24</v>
      </c>
      <c r="V167" s="138"/>
    </row>
    <row r="168" spans="1:22" ht="22.5" customHeight="1" x14ac:dyDescent="0.35">
      <c r="A168" s="104"/>
      <c r="B168" s="104"/>
      <c r="C168" s="84"/>
      <c r="D168" s="84"/>
      <c r="E168" s="84"/>
      <c r="F168" s="101"/>
      <c r="G168" s="111">
        <v>261.8372</v>
      </c>
      <c r="H168" s="112"/>
      <c r="I168" s="86"/>
      <c r="J168" s="95"/>
      <c r="K168" s="95"/>
      <c r="L168" s="95"/>
      <c r="M168" s="95"/>
      <c r="N168" s="95"/>
      <c r="O168" s="95"/>
      <c r="P168" s="95"/>
      <c r="Q168" s="87"/>
      <c r="R168" s="35">
        <v>261.8372</v>
      </c>
      <c r="S168" s="86"/>
      <c r="T168" s="84"/>
      <c r="U168" s="84"/>
      <c r="V168" s="138"/>
    </row>
    <row r="169" spans="1:22" ht="22.5" customHeight="1" x14ac:dyDescent="0.35">
      <c r="A169" s="104" t="s">
        <v>98</v>
      </c>
      <c r="B169" s="104"/>
      <c r="C169" s="84">
        <v>0.53</v>
      </c>
      <c r="D169" s="84"/>
      <c r="E169" s="84">
        <v>2021</v>
      </c>
      <c r="F169" s="101">
        <v>0.53</v>
      </c>
      <c r="G169" s="99">
        <v>783.39476000000002</v>
      </c>
      <c r="H169" s="100"/>
      <c r="I169" s="86"/>
      <c r="J169" s="95"/>
      <c r="K169" s="95"/>
      <c r="L169" s="95"/>
      <c r="M169" s="95"/>
      <c r="N169" s="95"/>
      <c r="O169" s="95"/>
      <c r="P169" s="95"/>
      <c r="Q169" s="87">
        <v>0.53</v>
      </c>
      <c r="R169" s="41">
        <v>783.39476000000002</v>
      </c>
      <c r="S169" s="86"/>
      <c r="T169" s="84"/>
      <c r="U169" s="84" t="s">
        <v>24</v>
      </c>
      <c r="V169" s="138"/>
    </row>
    <row r="170" spans="1:22" ht="22.5" customHeight="1" x14ac:dyDescent="0.35">
      <c r="A170" s="104"/>
      <c r="B170" s="104"/>
      <c r="C170" s="84"/>
      <c r="D170" s="84"/>
      <c r="E170" s="84"/>
      <c r="F170" s="101"/>
      <c r="G170" s="97">
        <v>39.169739999999997</v>
      </c>
      <c r="H170" s="98"/>
      <c r="I170" s="86"/>
      <c r="J170" s="95"/>
      <c r="K170" s="95"/>
      <c r="L170" s="95"/>
      <c r="M170" s="95"/>
      <c r="N170" s="95"/>
      <c r="O170" s="95"/>
      <c r="P170" s="95"/>
      <c r="Q170" s="87"/>
      <c r="R170" s="34">
        <v>39.169739999999997</v>
      </c>
      <c r="S170" s="86"/>
      <c r="T170" s="84"/>
      <c r="U170" s="84"/>
      <c r="V170" s="138"/>
    </row>
    <row r="171" spans="1:22" ht="28.5" customHeight="1" x14ac:dyDescent="0.35">
      <c r="A171" s="104" t="s">
        <v>99</v>
      </c>
      <c r="B171" s="104"/>
      <c r="C171" s="84">
        <v>0.20399999999999999</v>
      </c>
      <c r="D171" s="84"/>
      <c r="E171" s="84">
        <v>2021</v>
      </c>
      <c r="F171" s="101">
        <v>0.20399999999999999</v>
      </c>
      <c r="G171" s="99">
        <v>1266.6470300000001</v>
      </c>
      <c r="H171" s="100"/>
      <c r="I171" s="86"/>
      <c r="J171" s="95"/>
      <c r="K171" s="95"/>
      <c r="L171" s="95"/>
      <c r="M171" s="95"/>
      <c r="N171" s="95"/>
      <c r="O171" s="95"/>
      <c r="P171" s="95"/>
      <c r="Q171" s="87">
        <v>0.20399999999999999</v>
      </c>
      <c r="R171" s="41">
        <v>1266.6470300000001</v>
      </c>
      <c r="S171" s="86"/>
      <c r="T171" s="84"/>
      <c r="U171" s="84" t="s">
        <v>24</v>
      </c>
      <c r="V171" s="138"/>
    </row>
    <row r="172" spans="1:22" ht="27" customHeight="1" x14ac:dyDescent="0.35">
      <c r="A172" s="104"/>
      <c r="B172" s="104"/>
      <c r="C172" s="84"/>
      <c r="D172" s="84"/>
      <c r="E172" s="84"/>
      <c r="F172" s="101"/>
      <c r="G172" s="97">
        <v>63.332349999999998</v>
      </c>
      <c r="H172" s="98"/>
      <c r="I172" s="86"/>
      <c r="J172" s="95"/>
      <c r="K172" s="95"/>
      <c r="L172" s="95"/>
      <c r="M172" s="95"/>
      <c r="N172" s="95"/>
      <c r="O172" s="95"/>
      <c r="P172" s="95"/>
      <c r="Q172" s="87"/>
      <c r="R172" s="34">
        <v>63.332349999999998</v>
      </c>
      <c r="S172" s="86"/>
      <c r="T172" s="84"/>
      <c r="U172" s="84"/>
      <c r="V172" s="138"/>
    </row>
    <row r="173" spans="1:22" ht="25.5" customHeight="1" x14ac:dyDescent="0.35">
      <c r="A173" s="104" t="s">
        <v>100</v>
      </c>
      <c r="B173" s="104"/>
      <c r="C173" s="84">
        <v>0.73</v>
      </c>
      <c r="D173" s="84"/>
      <c r="E173" s="84">
        <v>2021</v>
      </c>
      <c r="F173" s="101">
        <v>0.73</v>
      </c>
      <c r="G173" s="99">
        <v>8057.7329300000001</v>
      </c>
      <c r="H173" s="100"/>
      <c r="I173" s="86"/>
      <c r="J173" s="95"/>
      <c r="K173" s="95"/>
      <c r="L173" s="95"/>
      <c r="M173" s="95"/>
      <c r="N173" s="95"/>
      <c r="O173" s="95"/>
      <c r="P173" s="95"/>
      <c r="Q173" s="87">
        <v>0.73</v>
      </c>
      <c r="R173" s="41">
        <v>8057.7329300000001</v>
      </c>
      <c r="S173" s="86"/>
      <c r="T173" s="84"/>
      <c r="U173" s="84" t="s">
        <v>24</v>
      </c>
      <c r="V173" s="138"/>
    </row>
    <row r="174" spans="1:22" ht="22.5" customHeight="1" x14ac:dyDescent="0.35">
      <c r="A174" s="104"/>
      <c r="B174" s="104"/>
      <c r="C174" s="84"/>
      <c r="D174" s="84"/>
      <c r="E174" s="84"/>
      <c r="F174" s="101"/>
      <c r="G174" s="97">
        <v>402.88664999999997</v>
      </c>
      <c r="H174" s="98"/>
      <c r="I174" s="86"/>
      <c r="J174" s="95"/>
      <c r="K174" s="95"/>
      <c r="L174" s="95"/>
      <c r="M174" s="95"/>
      <c r="N174" s="95"/>
      <c r="O174" s="95"/>
      <c r="P174" s="95"/>
      <c r="Q174" s="87"/>
      <c r="R174" s="34">
        <v>402.88664999999997</v>
      </c>
      <c r="S174" s="86"/>
      <c r="T174" s="84"/>
      <c r="U174" s="84"/>
      <c r="V174" s="138"/>
    </row>
    <row r="175" spans="1:22" ht="18.5" customHeight="1" x14ac:dyDescent="0.35">
      <c r="A175" s="104" t="s">
        <v>134</v>
      </c>
      <c r="B175" s="104"/>
      <c r="C175" s="84">
        <v>0.4</v>
      </c>
      <c r="D175" s="84"/>
      <c r="E175" s="84">
        <v>2021</v>
      </c>
      <c r="F175" s="101">
        <v>0.4</v>
      </c>
      <c r="G175" s="99">
        <v>2602.5318900000002</v>
      </c>
      <c r="H175" s="100"/>
      <c r="I175" s="86"/>
      <c r="J175" s="95"/>
      <c r="K175" s="95"/>
      <c r="L175" s="95"/>
      <c r="M175" s="95"/>
      <c r="N175" s="95"/>
      <c r="O175" s="95"/>
      <c r="P175" s="95"/>
      <c r="Q175" s="87">
        <v>0.4</v>
      </c>
      <c r="R175" s="41">
        <v>2602.5318900000002</v>
      </c>
      <c r="S175" s="86"/>
      <c r="T175" s="84"/>
      <c r="U175" s="84" t="s">
        <v>24</v>
      </c>
      <c r="V175" s="138"/>
    </row>
    <row r="176" spans="1:22" ht="21" customHeight="1" x14ac:dyDescent="0.35">
      <c r="A176" s="104"/>
      <c r="B176" s="104"/>
      <c r="C176" s="84"/>
      <c r="D176" s="84"/>
      <c r="E176" s="84"/>
      <c r="F176" s="101"/>
      <c r="G176" s="97">
        <v>130.1266</v>
      </c>
      <c r="H176" s="98"/>
      <c r="I176" s="86"/>
      <c r="J176" s="95"/>
      <c r="K176" s="95"/>
      <c r="L176" s="95"/>
      <c r="M176" s="95"/>
      <c r="N176" s="95"/>
      <c r="O176" s="95"/>
      <c r="P176" s="95"/>
      <c r="Q176" s="87"/>
      <c r="R176" s="34">
        <v>130.1266</v>
      </c>
      <c r="S176" s="86"/>
      <c r="T176" s="84"/>
      <c r="U176" s="84"/>
      <c r="V176" s="138"/>
    </row>
    <row r="177" spans="1:22" ht="29.5" customHeight="1" x14ac:dyDescent="0.35">
      <c r="A177" s="104" t="s">
        <v>101</v>
      </c>
      <c r="B177" s="104"/>
      <c r="C177" s="84">
        <v>7.0000000000000007E-2</v>
      </c>
      <c r="D177" s="84"/>
      <c r="E177" s="84">
        <v>2021</v>
      </c>
      <c r="F177" s="101">
        <v>7.0000000000000007E-2</v>
      </c>
      <c r="G177" s="99">
        <v>788.11523</v>
      </c>
      <c r="H177" s="100"/>
      <c r="I177" s="86"/>
      <c r="J177" s="95"/>
      <c r="K177" s="95"/>
      <c r="L177" s="95"/>
      <c r="M177" s="95"/>
      <c r="N177" s="95"/>
      <c r="O177" s="95"/>
      <c r="P177" s="95"/>
      <c r="Q177" s="87">
        <v>7.0000000000000007E-2</v>
      </c>
      <c r="R177" s="41">
        <v>788.11523</v>
      </c>
      <c r="S177" s="86"/>
      <c r="T177" s="84"/>
      <c r="U177" s="84" t="s">
        <v>24</v>
      </c>
      <c r="V177" s="138"/>
    </row>
    <row r="178" spans="1:22" ht="22.5" customHeight="1" x14ac:dyDescent="0.35">
      <c r="A178" s="104"/>
      <c r="B178" s="104"/>
      <c r="C178" s="84"/>
      <c r="D178" s="84"/>
      <c r="E178" s="84"/>
      <c r="F178" s="101"/>
      <c r="G178" s="111">
        <v>39.405769999999997</v>
      </c>
      <c r="H178" s="112"/>
      <c r="I178" s="86"/>
      <c r="J178" s="95"/>
      <c r="K178" s="95"/>
      <c r="L178" s="95"/>
      <c r="M178" s="95"/>
      <c r="N178" s="95"/>
      <c r="O178" s="95"/>
      <c r="P178" s="95"/>
      <c r="Q178" s="87"/>
      <c r="R178" s="35">
        <v>39.405769999999997</v>
      </c>
      <c r="S178" s="86"/>
      <c r="T178" s="84"/>
      <c r="U178" s="84"/>
      <c r="V178" s="138"/>
    </row>
    <row r="179" spans="1:22" ht="20" customHeight="1" x14ac:dyDescent="0.35">
      <c r="A179" s="104" t="s">
        <v>102</v>
      </c>
      <c r="B179" s="104"/>
      <c r="C179" s="84">
        <v>1.71</v>
      </c>
      <c r="D179" s="84"/>
      <c r="E179" s="84">
        <v>2021</v>
      </c>
      <c r="F179" s="101">
        <v>1.71</v>
      </c>
      <c r="G179" s="99">
        <v>14220.936229999999</v>
      </c>
      <c r="H179" s="100"/>
      <c r="I179" s="86"/>
      <c r="J179" s="95"/>
      <c r="K179" s="95"/>
      <c r="L179" s="95"/>
      <c r="M179" s="95"/>
      <c r="N179" s="95"/>
      <c r="O179" s="95"/>
      <c r="P179" s="95"/>
      <c r="Q179" s="87">
        <v>1.71</v>
      </c>
      <c r="R179" s="41">
        <v>14220.936229999999</v>
      </c>
      <c r="S179" s="86"/>
      <c r="T179" s="84"/>
      <c r="U179" s="84" t="s">
        <v>24</v>
      </c>
      <c r="V179" s="138"/>
    </row>
    <row r="180" spans="1:22" ht="20.5" customHeight="1" x14ac:dyDescent="0.35">
      <c r="A180" s="104"/>
      <c r="B180" s="104"/>
      <c r="C180" s="84"/>
      <c r="D180" s="84"/>
      <c r="E180" s="84"/>
      <c r="F180" s="101"/>
      <c r="G180" s="97">
        <v>711.04682000000003</v>
      </c>
      <c r="H180" s="98"/>
      <c r="I180" s="86"/>
      <c r="J180" s="95"/>
      <c r="K180" s="95"/>
      <c r="L180" s="95"/>
      <c r="M180" s="95"/>
      <c r="N180" s="95"/>
      <c r="O180" s="95"/>
      <c r="P180" s="95"/>
      <c r="Q180" s="87"/>
      <c r="R180" s="34">
        <v>711.04682000000003</v>
      </c>
      <c r="S180" s="86"/>
      <c r="T180" s="84"/>
      <c r="U180" s="84"/>
      <c r="V180" s="138"/>
    </row>
    <row r="181" spans="1:22" ht="18" customHeight="1" x14ac:dyDescent="0.35">
      <c r="A181" s="104" t="s">
        <v>103</v>
      </c>
      <c r="B181" s="104"/>
      <c r="C181" s="84">
        <v>0.4</v>
      </c>
      <c r="D181" s="84"/>
      <c r="E181" s="84">
        <v>2021</v>
      </c>
      <c r="F181" s="101">
        <v>0.4</v>
      </c>
      <c r="G181" s="99">
        <v>989.21397000000002</v>
      </c>
      <c r="H181" s="100"/>
      <c r="I181" s="86"/>
      <c r="J181" s="95"/>
      <c r="K181" s="95"/>
      <c r="L181" s="95"/>
      <c r="M181" s="95"/>
      <c r="N181" s="95"/>
      <c r="O181" s="95"/>
      <c r="P181" s="95"/>
      <c r="Q181" s="87">
        <v>0.4</v>
      </c>
      <c r="R181" s="41">
        <v>989.21397000000002</v>
      </c>
      <c r="S181" s="86"/>
      <c r="T181" s="84"/>
      <c r="U181" s="84" t="s">
        <v>24</v>
      </c>
      <c r="V181" s="138"/>
    </row>
    <row r="182" spans="1:22" ht="24.5" customHeight="1" x14ac:dyDescent="0.35">
      <c r="A182" s="104"/>
      <c r="B182" s="104"/>
      <c r="C182" s="84"/>
      <c r="D182" s="84"/>
      <c r="E182" s="84"/>
      <c r="F182" s="101"/>
      <c r="G182" s="97">
        <v>49.460700000000003</v>
      </c>
      <c r="H182" s="98"/>
      <c r="I182" s="86"/>
      <c r="J182" s="95"/>
      <c r="K182" s="95"/>
      <c r="L182" s="95"/>
      <c r="M182" s="95"/>
      <c r="N182" s="95"/>
      <c r="O182" s="95"/>
      <c r="P182" s="95"/>
      <c r="Q182" s="87"/>
      <c r="R182" s="34">
        <v>49.460700000000003</v>
      </c>
      <c r="S182" s="86"/>
      <c r="T182" s="84"/>
      <c r="U182" s="84"/>
      <c r="V182" s="138"/>
    </row>
    <row r="183" spans="1:22" ht="20" customHeight="1" x14ac:dyDescent="0.35">
      <c r="A183" s="104" t="s">
        <v>104</v>
      </c>
      <c r="B183" s="104"/>
      <c r="C183" s="84">
        <v>0.51</v>
      </c>
      <c r="D183" s="84"/>
      <c r="E183" s="84">
        <v>2021</v>
      </c>
      <c r="F183" s="101">
        <v>0.51</v>
      </c>
      <c r="G183" s="99">
        <v>1251.26127</v>
      </c>
      <c r="H183" s="100"/>
      <c r="I183" s="86"/>
      <c r="J183" s="95"/>
      <c r="K183" s="95"/>
      <c r="L183" s="95"/>
      <c r="M183" s="95"/>
      <c r="N183" s="95"/>
      <c r="O183" s="95"/>
      <c r="P183" s="95"/>
      <c r="Q183" s="87">
        <v>0.51</v>
      </c>
      <c r="R183" s="41">
        <v>1251.26127</v>
      </c>
      <c r="S183" s="86"/>
      <c r="T183" s="84"/>
      <c r="U183" s="84" t="s">
        <v>24</v>
      </c>
      <c r="V183" s="138"/>
    </row>
    <row r="184" spans="1:22" ht="24.5" customHeight="1" x14ac:dyDescent="0.35">
      <c r="A184" s="104"/>
      <c r="B184" s="104"/>
      <c r="C184" s="84"/>
      <c r="D184" s="84"/>
      <c r="E184" s="84"/>
      <c r="F184" s="101"/>
      <c r="G184" s="97">
        <v>62.563070000000003</v>
      </c>
      <c r="H184" s="98"/>
      <c r="I184" s="86"/>
      <c r="J184" s="95"/>
      <c r="K184" s="95"/>
      <c r="L184" s="95"/>
      <c r="M184" s="95"/>
      <c r="N184" s="95"/>
      <c r="O184" s="95"/>
      <c r="P184" s="95"/>
      <c r="Q184" s="87"/>
      <c r="R184" s="34">
        <v>62.563070000000003</v>
      </c>
      <c r="S184" s="86"/>
      <c r="T184" s="84"/>
      <c r="U184" s="84"/>
      <c r="V184" s="138"/>
    </row>
    <row r="185" spans="1:22" ht="19" customHeight="1" x14ac:dyDescent="0.35">
      <c r="A185" s="104" t="s">
        <v>105</v>
      </c>
      <c r="B185" s="104"/>
      <c r="C185" s="84">
        <v>0.45</v>
      </c>
      <c r="D185" s="84"/>
      <c r="E185" s="84">
        <v>2021</v>
      </c>
      <c r="F185" s="101">
        <v>0.45</v>
      </c>
      <c r="G185" s="99">
        <v>1105.9168400000001</v>
      </c>
      <c r="H185" s="100"/>
      <c r="I185" s="86"/>
      <c r="J185" s="95"/>
      <c r="K185" s="95"/>
      <c r="L185" s="95"/>
      <c r="M185" s="95"/>
      <c r="N185" s="95"/>
      <c r="O185" s="95"/>
      <c r="P185" s="95"/>
      <c r="Q185" s="87">
        <v>0.45</v>
      </c>
      <c r="R185" s="41">
        <v>1105.9168400000001</v>
      </c>
      <c r="S185" s="86"/>
      <c r="T185" s="84"/>
      <c r="U185" s="84" t="s">
        <v>24</v>
      </c>
      <c r="V185" s="138"/>
    </row>
    <row r="186" spans="1:22" ht="24" customHeight="1" x14ac:dyDescent="0.35">
      <c r="A186" s="104"/>
      <c r="B186" s="104"/>
      <c r="C186" s="84"/>
      <c r="D186" s="84"/>
      <c r="E186" s="84"/>
      <c r="F186" s="101"/>
      <c r="G186" s="97">
        <v>55.295850000000002</v>
      </c>
      <c r="H186" s="98"/>
      <c r="I186" s="86"/>
      <c r="J186" s="95"/>
      <c r="K186" s="95"/>
      <c r="L186" s="95"/>
      <c r="M186" s="95"/>
      <c r="N186" s="95"/>
      <c r="O186" s="95"/>
      <c r="P186" s="95"/>
      <c r="Q186" s="87"/>
      <c r="R186" s="79">
        <v>55.295850000000002</v>
      </c>
      <c r="S186" s="86"/>
      <c r="T186" s="84"/>
      <c r="U186" s="84"/>
      <c r="V186" s="138"/>
    </row>
    <row r="187" spans="1:22" ht="21" customHeight="1" x14ac:dyDescent="0.35">
      <c r="A187" s="104" t="s">
        <v>106</v>
      </c>
      <c r="B187" s="104"/>
      <c r="C187" s="84">
        <v>0.34499999999999997</v>
      </c>
      <c r="D187" s="84"/>
      <c r="E187" s="84">
        <v>2021</v>
      </c>
      <c r="F187" s="101">
        <v>0.34499999999999997</v>
      </c>
      <c r="G187" s="99">
        <v>1192.2493199999999</v>
      </c>
      <c r="H187" s="100"/>
      <c r="I187" s="86"/>
      <c r="J187" s="95"/>
      <c r="K187" s="95"/>
      <c r="L187" s="95"/>
      <c r="M187" s="95"/>
      <c r="N187" s="95"/>
      <c r="O187" s="95"/>
      <c r="P187" s="95"/>
      <c r="Q187" s="87">
        <v>0.34499999999999997</v>
      </c>
      <c r="R187" s="41">
        <v>1192.2493199999999</v>
      </c>
      <c r="S187" s="86"/>
      <c r="T187" s="84"/>
      <c r="U187" s="84" t="s">
        <v>24</v>
      </c>
      <c r="V187" s="138"/>
    </row>
    <row r="188" spans="1:22" ht="23" customHeight="1" x14ac:dyDescent="0.35">
      <c r="A188" s="104"/>
      <c r="B188" s="104"/>
      <c r="C188" s="84"/>
      <c r="D188" s="84"/>
      <c r="E188" s="84"/>
      <c r="F188" s="101"/>
      <c r="G188" s="97">
        <v>59.612499999999997</v>
      </c>
      <c r="H188" s="98"/>
      <c r="I188" s="86"/>
      <c r="J188" s="95"/>
      <c r="K188" s="95"/>
      <c r="L188" s="95"/>
      <c r="M188" s="95"/>
      <c r="N188" s="95"/>
      <c r="O188" s="95"/>
      <c r="P188" s="95"/>
      <c r="Q188" s="87"/>
      <c r="R188" s="34">
        <v>59.612499999999997</v>
      </c>
      <c r="S188" s="86"/>
      <c r="T188" s="84"/>
      <c r="U188" s="84"/>
      <c r="V188" s="138"/>
    </row>
    <row r="189" spans="1:22" ht="21" customHeight="1" x14ac:dyDescent="0.35">
      <c r="A189" s="104" t="s">
        <v>107</v>
      </c>
      <c r="B189" s="104"/>
      <c r="C189" s="84">
        <v>0.34499999999999997</v>
      </c>
      <c r="D189" s="84"/>
      <c r="E189" s="84">
        <v>2021</v>
      </c>
      <c r="F189" s="101">
        <v>0.34499999999999997</v>
      </c>
      <c r="G189" s="99">
        <v>814.37600999999995</v>
      </c>
      <c r="H189" s="100"/>
      <c r="I189" s="86"/>
      <c r="J189" s="95"/>
      <c r="K189" s="95"/>
      <c r="L189" s="95"/>
      <c r="M189" s="95"/>
      <c r="N189" s="95"/>
      <c r="O189" s="95"/>
      <c r="P189" s="95"/>
      <c r="Q189" s="87">
        <v>0.34499999999999997</v>
      </c>
      <c r="R189" s="41">
        <v>814.37600999999995</v>
      </c>
      <c r="S189" s="86"/>
      <c r="T189" s="84"/>
      <c r="U189" s="84" t="s">
        <v>24</v>
      </c>
      <c r="V189" s="138"/>
    </row>
    <row r="190" spans="1:22" ht="21" customHeight="1" x14ac:dyDescent="0.35">
      <c r="A190" s="150"/>
      <c r="B190" s="150"/>
      <c r="C190" s="85"/>
      <c r="D190" s="85"/>
      <c r="E190" s="85"/>
      <c r="F190" s="99"/>
      <c r="G190" s="111">
        <v>40.718800000000002</v>
      </c>
      <c r="H190" s="112"/>
      <c r="I190" s="100"/>
      <c r="J190" s="93"/>
      <c r="K190" s="93"/>
      <c r="L190" s="93"/>
      <c r="M190" s="93"/>
      <c r="N190" s="93"/>
      <c r="O190" s="93"/>
      <c r="P190" s="93"/>
      <c r="Q190" s="175"/>
      <c r="R190" s="35">
        <v>40.718800000000002</v>
      </c>
      <c r="S190" s="100"/>
      <c r="T190" s="85"/>
      <c r="U190" s="85"/>
      <c r="V190" s="138"/>
    </row>
    <row r="191" spans="1:22" ht="25.5" customHeight="1" x14ac:dyDescent="0.35">
      <c r="A191" s="157" t="s">
        <v>136</v>
      </c>
      <c r="B191" s="158"/>
      <c r="C191" s="85">
        <v>1.169</v>
      </c>
      <c r="D191" s="85"/>
      <c r="E191" s="85">
        <v>2021</v>
      </c>
      <c r="F191" s="85">
        <v>1.169</v>
      </c>
      <c r="G191" s="99">
        <v>7859.2426699999996</v>
      </c>
      <c r="H191" s="100"/>
      <c r="I191" s="85"/>
      <c r="J191" s="93"/>
      <c r="K191" s="93"/>
      <c r="L191" s="93"/>
      <c r="M191" s="93"/>
      <c r="N191" s="93"/>
      <c r="O191" s="93"/>
      <c r="P191" s="93"/>
      <c r="Q191" s="85">
        <v>1.169</v>
      </c>
      <c r="R191" s="41">
        <v>7859.2426699999996</v>
      </c>
      <c r="S191" s="85"/>
      <c r="T191" s="85"/>
      <c r="U191" s="84" t="s">
        <v>24</v>
      </c>
      <c r="V191" s="42"/>
    </row>
    <row r="192" spans="1:22" ht="29.5" customHeight="1" x14ac:dyDescent="0.35">
      <c r="A192" s="159"/>
      <c r="B192" s="160"/>
      <c r="C192" s="117"/>
      <c r="D192" s="117"/>
      <c r="E192" s="117"/>
      <c r="F192" s="117"/>
      <c r="G192" s="97">
        <v>392.96213349999999</v>
      </c>
      <c r="H192" s="98"/>
      <c r="I192" s="117"/>
      <c r="J192" s="94"/>
      <c r="K192" s="94"/>
      <c r="L192" s="94"/>
      <c r="M192" s="94"/>
      <c r="N192" s="94"/>
      <c r="O192" s="94"/>
      <c r="P192" s="94"/>
      <c r="Q192" s="117"/>
      <c r="R192" s="34">
        <v>392.96213349999999</v>
      </c>
      <c r="S192" s="117"/>
      <c r="T192" s="117"/>
      <c r="U192" s="85"/>
      <c r="V192" s="42"/>
    </row>
    <row r="193" spans="1:22" ht="21" customHeight="1" x14ac:dyDescent="0.35">
      <c r="A193" s="157" t="s">
        <v>137</v>
      </c>
      <c r="B193" s="158"/>
      <c r="C193" s="85">
        <v>0.24</v>
      </c>
      <c r="D193" s="85"/>
      <c r="E193" s="85">
        <v>2021</v>
      </c>
      <c r="F193" s="85">
        <v>0.24</v>
      </c>
      <c r="G193" s="99">
        <v>1999.5204200000001</v>
      </c>
      <c r="H193" s="100"/>
      <c r="I193" s="85"/>
      <c r="J193" s="93"/>
      <c r="K193" s="93"/>
      <c r="L193" s="93"/>
      <c r="M193" s="93"/>
      <c r="N193" s="93"/>
      <c r="O193" s="93"/>
      <c r="P193" s="93"/>
      <c r="Q193" s="93">
        <v>0.24</v>
      </c>
      <c r="R193" s="41">
        <v>1999.5204200000001</v>
      </c>
      <c r="S193" s="85"/>
      <c r="T193" s="85"/>
      <c r="U193" s="84" t="s">
        <v>24</v>
      </c>
      <c r="V193" s="42"/>
    </row>
    <row r="194" spans="1:22" ht="21" customHeight="1" x14ac:dyDescent="0.35">
      <c r="A194" s="159"/>
      <c r="B194" s="160"/>
      <c r="C194" s="117"/>
      <c r="D194" s="117"/>
      <c r="E194" s="117"/>
      <c r="F194" s="117"/>
      <c r="G194" s="111">
        <v>99.976021000000003</v>
      </c>
      <c r="H194" s="112"/>
      <c r="I194" s="117"/>
      <c r="J194" s="94"/>
      <c r="K194" s="94"/>
      <c r="L194" s="94"/>
      <c r="M194" s="94"/>
      <c r="N194" s="94"/>
      <c r="O194" s="94"/>
      <c r="P194" s="94"/>
      <c r="Q194" s="94"/>
      <c r="R194" s="34">
        <v>99.976021000000003</v>
      </c>
      <c r="S194" s="117"/>
      <c r="T194" s="117"/>
      <c r="U194" s="85"/>
      <c r="V194" s="42"/>
    </row>
    <row r="195" spans="1:22" ht="29.5" customHeight="1" x14ac:dyDescent="0.35">
      <c r="A195" s="157" t="s">
        <v>138</v>
      </c>
      <c r="B195" s="158"/>
      <c r="C195" s="85">
        <v>0.41</v>
      </c>
      <c r="D195" s="85"/>
      <c r="E195" s="85">
        <v>2021</v>
      </c>
      <c r="F195" s="99">
        <v>0.41</v>
      </c>
      <c r="G195" s="99">
        <v>5855.3153899999998</v>
      </c>
      <c r="H195" s="100"/>
      <c r="I195" s="100"/>
      <c r="J195" s="93"/>
      <c r="K195" s="93"/>
      <c r="L195" s="93"/>
      <c r="M195" s="93"/>
      <c r="N195" s="93"/>
      <c r="O195" s="93"/>
      <c r="P195" s="93"/>
      <c r="Q195" s="93">
        <v>0.41</v>
      </c>
      <c r="R195" s="41">
        <v>5855.3153899999998</v>
      </c>
      <c r="S195" s="85"/>
      <c r="T195" s="85"/>
      <c r="U195" s="84" t="s">
        <v>24</v>
      </c>
      <c r="V195" s="42"/>
    </row>
    <row r="196" spans="1:22" ht="26" customHeight="1" x14ac:dyDescent="0.35">
      <c r="A196" s="159"/>
      <c r="B196" s="160"/>
      <c r="C196" s="117"/>
      <c r="D196" s="117"/>
      <c r="E196" s="117"/>
      <c r="F196" s="97"/>
      <c r="G196" s="97">
        <v>5855.3153899999998</v>
      </c>
      <c r="H196" s="98"/>
      <c r="I196" s="98"/>
      <c r="J196" s="94"/>
      <c r="K196" s="94"/>
      <c r="L196" s="94"/>
      <c r="M196" s="94"/>
      <c r="N196" s="94"/>
      <c r="O196" s="94"/>
      <c r="P196" s="94"/>
      <c r="Q196" s="94"/>
      <c r="R196" s="34">
        <v>5855.3153899999998</v>
      </c>
      <c r="S196" s="117"/>
      <c r="T196" s="117"/>
      <c r="U196" s="85"/>
      <c r="V196" s="42"/>
    </row>
    <row r="197" spans="1:22" ht="21" customHeight="1" x14ac:dyDescent="0.35">
      <c r="A197" s="157" t="s">
        <v>139</v>
      </c>
      <c r="B197" s="158"/>
      <c r="C197" s="85">
        <v>1.0680000000000001</v>
      </c>
      <c r="D197" s="85"/>
      <c r="E197" s="85">
        <v>2021</v>
      </c>
      <c r="F197" s="85">
        <v>1.0680000000000001</v>
      </c>
      <c r="G197" s="99">
        <v>2802.1535899999999</v>
      </c>
      <c r="H197" s="100"/>
      <c r="I197" s="85"/>
      <c r="J197" s="93"/>
      <c r="K197" s="93"/>
      <c r="L197" s="93"/>
      <c r="M197" s="93"/>
      <c r="N197" s="93"/>
      <c r="O197" s="93"/>
      <c r="P197" s="93"/>
      <c r="Q197" s="93">
        <v>1.0680000000000001</v>
      </c>
      <c r="R197" s="41">
        <v>2802.1535899999999</v>
      </c>
      <c r="S197" s="85"/>
      <c r="T197" s="85"/>
      <c r="U197" s="84" t="s">
        <v>24</v>
      </c>
      <c r="V197" s="42"/>
    </row>
    <row r="198" spans="1:22" ht="21" customHeight="1" x14ac:dyDescent="0.35">
      <c r="A198" s="159"/>
      <c r="B198" s="160"/>
      <c r="C198" s="117"/>
      <c r="D198" s="117"/>
      <c r="E198" s="117"/>
      <c r="F198" s="117"/>
      <c r="G198" s="97">
        <v>2802.1535899999999</v>
      </c>
      <c r="H198" s="98"/>
      <c r="I198" s="117"/>
      <c r="J198" s="94"/>
      <c r="K198" s="94"/>
      <c r="L198" s="94"/>
      <c r="M198" s="94"/>
      <c r="N198" s="94"/>
      <c r="O198" s="94"/>
      <c r="P198" s="94"/>
      <c r="Q198" s="94"/>
      <c r="R198" s="34">
        <v>2802.1535899999999</v>
      </c>
      <c r="S198" s="117"/>
      <c r="T198" s="117"/>
      <c r="U198" s="85"/>
      <c r="V198" s="42"/>
    </row>
    <row r="199" spans="1:22" x14ac:dyDescent="0.35">
      <c r="A199" s="151" t="s">
        <v>108</v>
      </c>
      <c r="B199" s="151"/>
      <c r="C199" s="83">
        <f>F199</f>
        <v>41.888999999999982</v>
      </c>
      <c r="D199" s="135"/>
      <c r="E199" s="135"/>
      <c r="F199" s="88">
        <f>SUM(F39:F198)</f>
        <v>41.888999999999982</v>
      </c>
      <c r="G199" s="171">
        <f>G39+G41+G43+G45+G47+G49+G51+G53+G55+G57+G59+G61+G63+G65+G67+G69+G71+G73+G75+G77+G79+G81+G83+G85+G87+G89+G91+G93+G95+G97+G99+G101+G103+G105+G107+G109+G111+G113+G115+G117+G119+G121+G123+G125+G127+G129+G131+G133+G135+G137+G139+G141+G143+G145+G147+G149+G151+G153+G155+G157+G159+G161+G163+G165+G167+G169+G171+G173+G175+G177+G179+G181+G183+G185+G187+G189+G191+G193+G195+G197</f>
        <v>235043.74599999998</v>
      </c>
      <c r="H199" s="172"/>
      <c r="I199" s="173"/>
      <c r="J199" s="121"/>
      <c r="K199" s="178">
        <f>SUM(K39:K64)</f>
        <v>9.2240000000000002</v>
      </c>
      <c r="L199" s="55">
        <f>L39+L41+L43+L45+L47+L49+L51+L53+L55+L57+L59+L61+L63</f>
        <v>61770.503369999999</v>
      </c>
      <c r="M199" s="164">
        <f>SUM(M65:M94)</f>
        <v>7.9030000000000005</v>
      </c>
      <c r="N199" s="44">
        <f>N65+N67+N69+N71+N73+N75+N77+N81+N79+N83+N85+N87+N89+N91+N93</f>
        <v>23099.569859999996</v>
      </c>
      <c r="O199" s="164">
        <f>SUM(O95:O160)</f>
        <v>10.206</v>
      </c>
      <c r="P199" s="44">
        <f>P95+P97+P99+P101+P103+P105+P107+P109+P111+P113+P115+P117+P119+P121+P123+P125+P127+P129+P131+P133+P135+P137+P139+P141+P143+P145+P147+P149+P151+P153+P155+P157+P159</f>
        <v>69464.337979999968</v>
      </c>
      <c r="Q199" s="164">
        <f>SUM(Q161:Q197)</f>
        <v>14.556000000000001</v>
      </c>
      <c r="R199" s="56">
        <f>R161+R163+R165+R167+R169+R171+R173+R175+R177+R179+R181+R183+R185+R187+R189+R191+R193+R195+R197</f>
        <v>80709.334790000008</v>
      </c>
      <c r="S199" s="131"/>
      <c r="T199" s="83"/>
      <c r="U199" s="135"/>
      <c r="V199" s="138"/>
    </row>
    <row r="200" spans="1:22" x14ac:dyDescent="0.35">
      <c r="A200" s="169"/>
      <c r="B200" s="169"/>
      <c r="C200" s="142"/>
      <c r="D200" s="170"/>
      <c r="E200" s="170"/>
      <c r="F200" s="89"/>
      <c r="G200" s="105">
        <f>G40+G42+G44+G46+G48+G50+G52+G54+G56+G58+G60+G62+G64+G66+G68+G70+G72+G74+G76+G78+G80+G82+G84+G86+G88+G90+G92+G94+G96+G98+G100+G102+G104+G106+G108+G110+G112+G114+G116+G118+G120+G122+G124+G126+G128+G130+G132+G134+G136+G138+G140+G142+G144+G146+G148+G150+G152+G154+G156+G158+G160+G162+G164+G166+G168+G170+G172+G174+G176+G178+G180+G182+G184+G186+G188+G190+G192+G194+G196+G198</f>
        <v>25136.464724499994</v>
      </c>
      <c r="H200" s="92"/>
      <c r="I200" s="174"/>
      <c r="J200" s="147"/>
      <c r="K200" s="179"/>
      <c r="L200" s="45">
        <v>3162.73668</v>
      </c>
      <c r="M200" s="180"/>
      <c r="N200" s="45">
        <f>N66+N68+N70+N72+N74+N76+N78+N80+N82+N84+N86+N88+N90+N92+N94</f>
        <v>1509.6259</v>
      </c>
      <c r="O200" s="180"/>
      <c r="P200" s="45">
        <f>P96+P98+P100+P102+P104+P106+P108+P110+P112+P114+P116+P118+P120+P122+P124+P126+P128+P130+P132+P134+P136+P138+P140+P142+P144+P146+P148+P150+P152+P154+P156+P158+P160</f>
        <v>8204.039780000001</v>
      </c>
      <c r="Q200" s="180"/>
      <c r="R200" s="45">
        <f>R162+R164+R166+R168+R170+R172+R174+R176+R178+R180+R182+R184+R186+R188+R190+R192+R194+R196+R198</f>
        <v>12260.0623645</v>
      </c>
      <c r="S200" s="90"/>
      <c r="T200" s="142"/>
      <c r="U200" s="170"/>
      <c r="V200" s="138"/>
    </row>
    <row r="201" spans="1:22" ht="15.5" x14ac:dyDescent="0.35">
      <c r="A201" s="43"/>
      <c r="B201" s="43"/>
      <c r="C201" s="139"/>
      <c r="D201" s="139"/>
      <c r="E201" s="139"/>
      <c r="F201" s="139"/>
      <c r="G201" s="177"/>
      <c r="H201" s="177"/>
      <c r="I201" s="139"/>
      <c r="J201" s="139"/>
      <c r="K201" s="139"/>
      <c r="L201" s="177"/>
      <c r="M201" s="139"/>
      <c r="N201" s="177"/>
      <c r="O201" s="139"/>
      <c r="P201" s="177"/>
      <c r="Q201" s="139"/>
      <c r="R201" s="177"/>
      <c r="S201" s="139"/>
      <c r="T201" s="139"/>
      <c r="U201" s="139"/>
      <c r="V201" s="1"/>
    </row>
    <row r="202" spans="1:22" ht="15.5" x14ac:dyDescent="0.35">
      <c r="A202" s="40"/>
      <c r="B202" s="40"/>
      <c r="C202" s="83" t="s">
        <v>109</v>
      </c>
      <c r="D202" s="83"/>
      <c r="E202" s="83"/>
      <c r="F202" s="83"/>
      <c r="G202" s="83"/>
      <c r="H202" s="142"/>
      <c r="I202" s="83"/>
      <c r="J202" s="142"/>
      <c r="K202" s="83"/>
      <c r="L202" s="83"/>
      <c r="M202" s="83"/>
      <c r="N202" s="83"/>
      <c r="O202" s="83"/>
      <c r="P202" s="83"/>
      <c r="Q202" s="83"/>
      <c r="R202" s="83"/>
      <c r="S202" s="83"/>
      <c r="T202" s="142"/>
      <c r="U202" s="83"/>
      <c r="V202" s="1"/>
    </row>
    <row r="203" spans="1:22" ht="25.5" customHeight="1" x14ac:dyDescent="0.35">
      <c r="A203" s="104" t="s">
        <v>110</v>
      </c>
      <c r="B203" s="104"/>
      <c r="C203" s="84"/>
      <c r="D203" s="84"/>
      <c r="E203" s="84" t="s">
        <v>111</v>
      </c>
      <c r="F203" s="85"/>
      <c r="G203" s="115">
        <v>4716</v>
      </c>
      <c r="H203" s="116"/>
      <c r="I203" s="140"/>
      <c r="J203" s="61">
        <v>4716</v>
      </c>
      <c r="K203" s="122"/>
      <c r="L203" s="95"/>
      <c r="M203" s="95"/>
      <c r="N203" s="95"/>
      <c r="O203" s="95"/>
      <c r="P203" s="95"/>
      <c r="Q203" s="95"/>
      <c r="R203" s="95"/>
      <c r="S203" s="101"/>
      <c r="T203" s="59">
        <v>0</v>
      </c>
      <c r="U203" s="176"/>
      <c r="V203" s="138"/>
    </row>
    <row r="204" spans="1:22" ht="44.5" customHeight="1" x14ac:dyDescent="0.35">
      <c r="A204" s="104"/>
      <c r="B204" s="104"/>
      <c r="C204" s="84"/>
      <c r="D204" s="84"/>
      <c r="E204" s="84"/>
      <c r="F204" s="117"/>
      <c r="G204" s="113">
        <v>3397</v>
      </c>
      <c r="H204" s="114"/>
      <c r="I204" s="140"/>
      <c r="J204" s="62">
        <v>0</v>
      </c>
      <c r="K204" s="122"/>
      <c r="L204" s="95"/>
      <c r="M204" s="95"/>
      <c r="N204" s="93"/>
      <c r="O204" s="93"/>
      <c r="P204" s="93"/>
      <c r="Q204" s="93"/>
      <c r="R204" s="93"/>
      <c r="S204" s="99"/>
      <c r="T204" s="60">
        <v>3397</v>
      </c>
      <c r="U204" s="176"/>
      <c r="V204" s="138"/>
    </row>
    <row r="205" spans="1:22" ht="28.5" customHeight="1" x14ac:dyDescent="0.35">
      <c r="A205" s="104" t="s">
        <v>113</v>
      </c>
      <c r="B205" s="104"/>
      <c r="C205" s="84"/>
      <c r="D205" s="84"/>
      <c r="E205" s="84">
        <v>2017</v>
      </c>
      <c r="F205" s="85"/>
      <c r="G205" s="99">
        <v>1102.788</v>
      </c>
      <c r="H205" s="100"/>
      <c r="I205" s="140"/>
      <c r="J205" s="50">
        <v>1102.788</v>
      </c>
      <c r="K205" s="122"/>
      <c r="L205" s="95"/>
      <c r="M205" s="95"/>
      <c r="N205" s="95"/>
      <c r="O205" s="95"/>
      <c r="P205" s="95"/>
      <c r="Q205" s="95"/>
      <c r="R205" s="95"/>
      <c r="S205" s="84"/>
      <c r="T205" s="117"/>
      <c r="U205" s="139"/>
      <c r="V205" s="138"/>
    </row>
    <row r="206" spans="1:22" ht="29" customHeight="1" x14ac:dyDescent="0.35">
      <c r="A206" s="104"/>
      <c r="B206" s="104"/>
      <c r="C206" s="84"/>
      <c r="D206" s="84"/>
      <c r="E206" s="84"/>
      <c r="F206" s="117"/>
      <c r="G206" s="113">
        <v>0</v>
      </c>
      <c r="H206" s="114"/>
      <c r="I206" s="140"/>
      <c r="J206" s="62">
        <v>0</v>
      </c>
      <c r="K206" s="122"/>
      <c r="L206" s="95"/>
      <c r="M206" s="95"/>
      <c r="N206" s="93"/>
      <c r="O206" s="93"/>
      <c r="P206" s="93"/>
      <c r="Q206" s="93"/>
      <c r="R206" s="93"/>
      <c r="S206" s="85"/>
      <c r="T206" s="85"/>
      <c r="U206" s="139"/>
      <c r="V206" s="138"/>
    </row>
    <row r="207" spans="1:22" ht="27.5" customHeight="1" x14ac:dyDescent="0.35">
      <c r="A207" s="104" t="s">
        <v>114</v>
      </c>
      <c r="B207" s="104"/>
      <c r="C207" s="84"/>
      <c r="D207" s="84"/>
      <c r="E207" s="84">
        <v>2019</v>
      </c>
      <c r="F207" s="85"/>
      <c r="G207" s="115">
        <v>13990</v>
      </c>
      <c r="H207" s="116"/>
      <c r="I207" s="86"/>
      <c r="J207" s="181"/>
      <c r="K207" s="95"/>
      <c r="L207" s="95"/>
      <c r="M207" s="87"/>
      <c r="N207" s="61">
        <v>13990</v>
      </c>
      <c r="O207" s="122"/>
      <c r="P207" s="95"/>
      <c r="Q207" s="95"/>
      <c r="R207" s="95"/>
      <c r="S207" s="84"/>
      <c r="T207" s="84"/>
      <c r="U207" s="139"/>
      <c r="V207" s="138"/>
    </row>
    <row r="208" spans="1:22" ht="38" customHeight="1" x14ac:dyDescent="0.35">
      <c r="A208" s="104"/>
      <c r="B208" s="104"/>
      <c r="C208" s="84"/>
      <c r="D208" s="84"/>
      <c r="E208" s="84"/>
      <c r="F208" s="117"/>
      <c r="G208" s="113">
        <v>90</v>
      </c>
      <c r="H208" s="114"/>
      <c r="I208" s="100"/>
      <c r="J208" s="181"/>
      <c r="K208" s="93"/>
      <c r="L208" s="95"/>
      <c r="M208" s="87"/>
      <c r="N208" s="62">
        <v>90</v>
      </c>
      <c r="O208" s="122"/>
      <c r="P208" s="95"/>
      <c r="Q208" s="95"/>
      <c r="R208" s="95"/>
      <c r="S208" s="84"/>
      <c r="T208" s="84"/>
      <c r="U208" s="139"/>
      <c r="V208" s="138"/>
    </row>
    <row r="209" spans="1:23" ht="45" customHeight="1" x14ac:dyDescent="0.35">
      <c r="A209" s="104" t="s">
        <v>115</v>
      </c>
      <c r="B209" s="104"/>
      <c r="C209" s="135"/>
      <c r="D209" s="135"/>
      <c r="E209" s="84">
        <v>2018</v>
      </c>
      <c r="F209" s="118"/>
      <c r="G209" s="99">
        <v>1023.312</v>
      </c>
      <c r="H209" s="100"/>
      <c r="I209" s="135"/>
      <c r="J209" s="95"/>
      <c r="K209" s="95"/>
      <c r="L209" s="58">
        <v>1023.312</v>
      </c>
      <c r="M209" s="121"/>
      <c r="N209" s="121"/>
      <c r="O209" s="121"/>
      <c r="P209" s="121"/>
      <c r="Q209" s="121"/>
      <c r="R209" s="121"/>
      <c r="S209" s="84"/>
      <c r="T209" s="84"/>
      <c r="U209" s="135"/>
      <c r="V209" s="138"/>
    </row>
    <row r="210" spans="1:23" ht="56.5" customHeight="1" x14ac:dyDescent="0.35">
      <c r="A210" s="104"/>
      <c r="B210" s="104"/>
      <c r="C210" s="135"/>
      <c r="D210" s="135"/>
      <c r="E210" s="84"/>
      <c r="F210" s="119"/>
      <c r="G210" s="109">
        <v>0</v>
      </c>
      <c r="H210" s="110"/>
      <c r="I210" s="170"/>
      <c r="J210" s="93"/>
      <c r="K210" s="93"/>
      <c r="L210" s="63">
        <v>0</v>
      </c>
      <c r="M210" s="121"/>
      <c r="N210" s="147"/>
      <c r="O210" s="121"/>
      <c r="P210" s="121"/>
      <c r="Q210" s="121"/>
      <c r="R210" s="121"/>
      <c r="S210" s="84"/>
      <c r="T210" s="84"/>
      <c r="U210" s="135"/>
      <c r="V210" s="138"/>
    </row>
    <row r="211" spans="1:23" ht="49" customHeight="1" x14ac:dyDescent="0.35">
      <c r="A211" s="104" t="s">
        <v>116</v>
      </c>
      <c r="B211" s="104"/>
      <c r="C211" s="84"/>
      <c r="D211" s="84"/>
      <c r="E211" s="84">
        <v>2019</v>
      </c>
      <c r="F211" s="101"/>
      <c r="G211" s="99">
        <v>1144.9380000000001</v>
      </c>
      <c r="H211" s="100"/>
      <c r="I211" s="84"/>
      <c r="J211" s="95"/>
      <c r="K211" s="95"/>
      <c r="L211" s="95"/>
      <c r="M211" s="93"/>
      <c r="N211" s="50">
        <v>1144.9380000000001</v>
      </c>
      <c r="O211" s="95"/>
      <c r="P211" s="95"/>
      <c r="Q211" s="95"/>
      <c r="R211" s="95"/>
      <c r="S211" s="84"/>
      <c r="T211" s="84"/>
      <c r="U211" s="84"/>
      <c r="V211" s="47"/>
    </row>
    <row r="212" spans="1:23" s="57" customFormat="1" ht="51" customHeight="1" x14ac:dyDescent="0.35">
      <c r="A212" s="104"/>
      <c r="B212" s="104"/>
      <c r="C212" s="84"/>
      <c r="D212" s="84"/>
      <c r="E212" s="84"/>
      <c r="F212" s="101"/>
      <c r="G212" s="109">
        <v>695</v>
      </c>
      <c r="H212" s="110"/>
      <c r="I212" s="85"/>
      <c r="J212" s="93"/>
      <c r="K212" s="93"/>
      <c r="L212" s="93"/>
      <c r="M212" s="120"/>
      <c r="N212" s="67">
        <v>695</v>
      </c>
      <c r="O212" s="95"/>
      <c r="P212" s="95"/>
      <c r="Q212" s="95"/>
      <c r="R212" s="95"/>
      <c r="S212" s="84"/>
      <c r="T212" s="84"/>
      <c r="U212" s="84"/>
      <c r="V212" s="47"/>
      <c r="W212"/>
    </row>
    <row r="213" spans="1:23" ht="78" customHeight="1" x14ac:dyDescent="0.35">
      <c r="A213" s="104" t="s">
        <v>117</v>
      </c>
      <c r="B213" s="104"/>
      <c r="C213" s="84"/>
      <c r="D213" s="84"/>
      <c r="E213" s="84">
        <v>2019</v>
      </c>
      <c r="F213" s="84"/>
      <c r="G213" s="99">
        <v>997.05499999999995</v>
      </c>
      <c r="H213" s="100"/>
      <c r="I213" s="84"/>
      <c r="J213" s="95"/>
      <c r="K213" s="95"/>
      <c r="L213" s="95"/>
      <c r="M213" s="95"/>
      <c r="N213" s="50">
        <v>997.05499999999995</v>
      </c>
      <c r="O213" s="95"/>
      <c r="P213" s="95"/>
      <c r="Q213" s="95"/>
      <c r="R213" s="95"/>
      <c r="S213" s="84"/>
      <c r="T213" s="84"/>
      <c r="U213" s="85"/>
      <c r="V213" s="47"/>
    </row>
    <row r="214" spans="1:23" ht="49" customHeight="1" x14ac:dyDescent="0.35">
      <c r="A214" s="104"/>
      <c r="B214" s="104"/>
      <c r="C214" s="84"/>
      <c r="D214" s="84"/>
      <c r="E214" s="84"/>
      <c r="F214" s="84"/>
      <c r="G214" s="111">
        <v>79.75</v>
      </c>
      <c r="H214" s="112"/>
      <c r="I214" s="84"/>
      <c r="J214" s="95"/>
      <c r="K214" s="95"/>
      <c r="L214" s="95"/>
      <c r="M214" s="95"/>
      <c r="N214" s="53">
        <v>79.75</v>
      </c>
      <c r="O214" s="95"/>
      <c r="P214" s="93"/>
      <c r="Q214" s="95"/>
      <c r="R214" s="95"/>
      <c r="S214" s="84"/>
      <c r="T214" s="84"/>
      <c r="U214" s="117"/>
      <c r="V214" s="47"/>
    </row>
    <row r="215" spans="1:23" ht="89" customHeight="1" x14ac:dyDescent="0.35">
      <c r="A215" s="104" t="s">
        <v>118</v>
      </c>
      <c r="B215" s="104"/>
      <c r="C215" s="84"/>
      <c r="D215" s="84"/>
      <c r="E215" s="84">
        <v>2020</v>
      </c>
      <c r="F215" s="101"/>
      <c r="G215" s="99">
        <v>955.05228</v>
      </c>
      <c r="H215" s="100"/>
      <c r="I215" s="84"/>
      <c r="J215" s="95"/>
      <c r="K215" s="95"/>
      <c r="L215" s="95"/>
      <c r="M215" s="95"/>
      <c r="N215" s="95"/>
      <c r="O215" s="95"/>
      <c r="P215" s="50">
        <v>955.05228</v>
      </c>
      <c r="Q215" s="95"/>
      <c r="R215" s="95"/>
      <c r="S215" s="84"/>
      <c r="T215" s="84"/>
      <c r="U215" s="84"/>
      <c r="V215" s="47"/>
    </row>
    <row r="216" spans="1:23" ht="63.5" customHeight="1" x14ac:dyDescent="0.35">
      <c r="A216" s="104"/>
      <c r="B216" s="104"/>
      <c r="C216" s="84"/>
      <c r="D216" s="84"/>
      <c r="E216" s="84"/>
      <c r="F216" s="101"/>
      <c r="G216" s="111">
        <v>955.05228</v>
      </c>
      <c r="H216" s="112"/>
      <c r="I216" s="84"/>
      <c r="J216" s="95"/>
      <c r="K216" s="95"/>
      <c r="L216" s="95"/>
      <c r="M216" s="95"/>
      <c r="N216" s="95"/>
      <c r="O216" s="95"/>
      <c r="P216" s="35">
        <v>955.05228</v>
      </c>
      <c r="Q216" s="95"/>
      <c r="R216" s="95"/>
      <c r="S216" s="84"/>
      <c r="T216" s="84"/>
      <c r="U216" s="84"/>
      <c r="V216" s="47"/>
    </row>
    <row r="217" spans="1:23" ht="56" customHeight="1" x14ac:dyDescent="0.35">
      <c r="A217" s="104" t="s">
        <v>119</v>
      </c>
      <c r="B217" s="104"/>
      <c r="C217" s="84"/>
      <c r="D217" s="84"/>
      <c r="E217" s="84">
        <v>2020</v>
      </c>
      <c r="F217" s="84"/>
      <c r="G217" s="99">
        <v>3040.2876099999999</v>
      </c>
      <c r="H217" s="100"/>
      <c r="I217" s="84"/>
      <c r="J217" s="95"/>
      <c r="K217" s="95"/>
      <c r="L217" s="95"/>
      <c r="M217" s="95"/>
      <c r="N217" s="95"/>
      <c r="O217" s="95"/>
      <c r="P217" s="50">
        <v>3040.2876099999999</v>
      </c>
      <c r="Q217" s="95"/>
      <c r="R217" s="95"/>
      <c r="S217" s="84"/>
      <c r="T217" s="84"/>
      <c r="U217" s="84"/>
      <c r="V217" s="47"/>
    </row>
    <row r="218" spans="1:23" ht="70" customHeight="1" x14ac:dyDescent="0.35">
      <c r="A218" s="104"/>
      <c r="B218" s="104"/>
      <c r="C218" s="84"/>
      <c r="D218" s="84"/>
      <c r="E218" s="84"/>
      <c r="F218" s="84"/>
      <c r="G218" s="109">
        <v>0</v>
      </c>
      <c r="H218" s="110"/>
      <c r="I218" s="84"/>
      <c r="J218" s="95"/>
      <c r="K218" s="95"/>
      <c r="L218" s="95"/>
      <c r="M218" s="95"/>
      <c r="N218" s="95"/>
      <c r="O218" s="95"/>
      <c r="P218" s="67">
        <v>0</v>
      </c>
      <c r="Q218" s="95"/>
      <c r="R218" s="95"/>
      <c r="S218" s="84"/>
      <c r="T218" s="84"/>
      <c r="U218" s="84"/>
      <c r="V218" s="47"/>
    </row>
    <row r="219" spans="1:23" ht="25.5" customHeight="1" x14ac:dyDescent="0.35">
      <c r="A219" s="104" t="s">
        <v>120</v>
      </c>
      <c r="B219" s="104"/>
      <c r="C219" s="84"/>
      <c r="D219" s="84"/>
      <c r="E219" s="84">
        <v>2020</v>
      </c>
      <c r="F219" s="101"/>
      <c r="G219" s="99">
        <v>1027.296</v>
      </c>
      <c r="H219" s="100"/>
      <c r="I219" s="84"/>
      <c r="J219" s="95"/>
      <c r="K219" s="95"/>
      <c r="L219" s="95"/>
      <c r="M219" s="95"/>
      <c r="N219" s="95"/>
      <c r="O219" s="95"/>
      <c r="P219" s="50">
        <v>1027.296</v>
      </c>
      <c r="Q219" s="95"/>
      <c r="R219" s="95"/>
      <c r="S219" s="84"/>
      <c r="T219" s="84"/>
      <c r="U219" s="84"/>
      <c r="V219" s="47"/>
    </row>
    <row r="220" spans="1:23" ht="35" customHeight="1" x14ac:dyDescent="0.35">
      <c r="A220" s="104"/>
      <c r="B220" s="104"/>
      <c r="C220" s="84"/>
      <c r="D220" s="84"/>
      <c r="E220" s="84"/>
      <c r="F220" s="101"/>
      <c r="G220" s="111">
        <v>1027.296</v>
      </c>
      <c r="H220" s="112"/>
      <c r="I220" s="84"/>
      <c r="J220" s="95"/>
      <c r="K220" s="95"/>
      <c r="L220" s="95"/>
      <c r="M220" s="95"/>
      <c r="N220" s="93"/>
      <c r="O220" s="95"/>
      <c r="P220" s="53">
        <v>1027.296</v>
      </c>
      <c r="Q220" s="95"/>
      <c r="R220" s="95"/>
      <c r="S220" s="84"/>
      <c r="T220" s="84"/>
      <c r="U220" s="84"/>
      <c r="V220" s="47"/>
    </row>
    <row r="221" spans="1:23" ht="107" customHeight="1" x14ac:dyDescent="0.35">
      <c r="A221" s="104" t="s">
        <v>121</v>
      </c>
      <c r="B221" s="104"/>
      <c r="C221" s="84"/>
      <c r="D221" s="84"/>
      <c r="E221" s="84">
        <v>2019</v>
      </c>
      <c r="F221" s="101"/>
      <c r="G221" s="99">
        <v>988.43209000000002</v>
      </c>
      <c r="H221" s="100"/>
      <c r="I221" s="86"/>
      <c r="J221" s="95"/>
      <c r="K221" s="95"/>
      <c r="L221" s="95"/>
      <c r="M221" s="87"/>
      <c r="N221" s="50">
        <v>988.43209000000002</v>
      </c>
      <c r="O221" s="122"/>
      <c r="P221" s="95"/>
      <c r="Q221" s="95"/>
      <c r="R221" s="95"/>
      <c r="S221" s="84"/>
      <c r="T221" s="84"/>
      <c r="U221" s="84"/>
      <c r="V221" s="47"/>
    </row>
    <row r="222" spans="1:23" ht="88.5" customHeight="1" x14ac:dyDescent="0.35">
      <c r="A222" s="104"/>
      <c r="B222" s="104"/>
      <c r="C222" s="84"/>
      <c r="D222" s="84"/>
      <c r="E222" s="84"/>
      <c r="F222" s="101"/>
      <c r="G222" s="109">
        <v>0</v>
      </c>
      <c r="H222" s="110"/>
      <c r="I222" s="86"/>
      <c r="J222" s="95"/>
      <c r="K222" s="95"/>
      <c r="L222" s="95"/>
      <c r="M222" s="87"/>
      <c r="N222" s="67">
        <v>0</v>
      </c>
      <c r="O222" s="122"/>
      <c r="P222" s="95"/>
      <c r="Q222" s="95"/>
      <c r="R222" s="95"/>
      <c r="S222" s="84"/>
      <c r="T222" s="84"/>
      <c r="U222" s="84"/>
      <c r="V222" s="47"/>
    </row>
    <row r="223" spans="1:23" ht="43.5" customHeight="1" x14ac:dyDescent="0.35">
      <c r="A223" s="104" t="s">
        <v>122</v>
      </c>
      <c r="B223" s="104"/>
      <c r="C223" s="84"/>
      <c r="D223" s="84"/>
      <c r="E223" s="84">
        <v>2019</v>
      </c>
      <c r="F223" s="84"/>
      <c r="G223" s="99">
        <v>331.40899999999999</v>
      </c>
      <c r="H223" s="100"/>
      <c r="I223" s="84"/>
      <c r="J223" s="95"/>
      <c r="K223" s="95"/>
      <c r="L223" s="95"/>
      <c r="M223" s="95"/>
      <c r="N223" s="68">
        <v>331.40899999999999</v>
      </c>
      <c r="O223" s="95"/>
      <c r="P223" s="95"/>
      <c r="Q223" s="95"/>
      <c r="R223" s="95"/>
      <c r="S223" s="84"/>
      <c r="T223" s="84"/>
      <c r="U223" s="84"/>
      <c r="V223" s="47"/>
    </row>
    <row r="224" spans="1:23" ht="48.5" customHeight="1" x14ac:dyDescent="0.35">
      <c r="A224" s="104"/>
      <c r="B224" s="104"/>
      <c r="C224" s="84"/>
      <c r="D224" s="84"/>
      <c r="E224" s="84"/>
      <c r="F224" s="84"/>
      <c r="G224" s="97">
        <v>331.40899999999999</v>
      </c>
      <c r="H224" s="98"/>
      <c r="I224" s="84"/>
      <c r="J224" s="95"/>
      <c r="K224" s="95"/>
      <c r="L224" s="95"/>
      <c r="M224" s="95"/>
      <c r="N224" s="69">
        <v>331.40899999999999</v>
      </c>
      <c r="O224" s="95"/>
      <c r="P224" s="95"/>
      <c r="Q224" s="95"/>
      <c r="R224" s="95"/>
      <c r="S224" s="84"/>
      <c r="T224" s="84"/>
      <c r="U224" s="84"/>
      <c r="V224" s="47"/>
    </row>
    <row r="225" spans="1:22" ht="34.5" customHeight="1" x14ac:dyDescent="0.35">
      <c r="A225" s="104" t="s">
        <v>123</v>
      </c>
      <c r="B225" s="104"/>
      <c r="C225" s="84"/>
      <c r="D225" s="84"/>
      <c r="E225" s="84">
        <v>2020</v>
      </c>
      <c r="F225" s="84"/>
      <c r="G225" s="99">
        <v>3626.2849999999999</v>
      </c>
      <c r="H225" s="100"/>
      <c r="I225" s="84"/>
      <c r="J225" s="95"/>
      <c r="K225" s="95"/>
      <c r="L225" s="95"/>
      <c r="M225" s="95"/>
      <c r="N225" s="181"/>
      <c r="O225" s="95"/>
      <c r="P225" s="38">
        <v>3626.2849999999999</v>
      </c>
      <c r="Q225" s="95"/>
      <c r="R225" s="95"/>
      <c r="S225" s="84"/>
      <c r="T225" s="84"/>
      <c r="U225" s="84"/>
      <c r="V225" s="64"/>
    </row>
    <row r="226" spans="1:22" ht="47.5" customHeight="1" x14ac:dyDescent="0.35">
      <c r="A226" s="104"/>
      <c r="B226" s="104"/>
      <c r="C226" s="84"/>
      <c r="D226" s="84"/>
      <c r="E226" s="84"/>
      <c r="F226" s="84"/>
      <c r="G226" s="109">
        <v>590</v>
      </c>
      <c r="H226" s="110"/>
      <c r="I226" s="84"/>
      <c r="J226" s="93"/>
      <c r="K226" s="95"/>
      <c r="L226" s="93"/>
      <c r="M226" s="95"/>
      <c r="N226" s="181"/>
      <c r="O226" s="95"/>
      <c r="P226" s="70">
        <v>590</v>
      </c>
      <c r="Q226" s="95"/>
      <c r="R226" s="93"/>
      <c r="S226" s="84"/>
      <c r="T226" s="85"/>
      <c r="U226" s="84"/>
      <c r="V226" s="64"/>
    </row>
    <row r="227" spans="1:22" x14ac:dyDescent="0.35">
      <c r="A227" s="151" t="s">
        <v>124</v>
      </c>
      <c r="B227" s="151"/>
      <c r="C227" s="135"/>
      <c r="D227" s="135"/>
      <c r="E227" s="184"/>
      <c r="F227" s="102"/>
      <c r="G227" s="107">
        <f>G203+G205+G207+G209+G211+G213+G215+G217+G219+G221+G223+G225</f>
        <v>32942.854979999996</v>
      </c>
      <c r="H227" s="108"/>
      <c r="I227" s="185"/>
      <c r="J227" s="71">
        <f>J203+J205</f>
        <v>5818.7880000000005</v>
      </c>
      <c r="K227" s="164"/>
      <c r="L227" s="51">
        <f>L209</f>
        <v>1023.312</v>
      </c>
      <c r="M227" s="182"/>
      <c r="N227" s="71">
        <f>N207+N211+N213+N221+N223</f>
        <v>17451.83409</v>
      </c>
      <c r="O227" s="182"/>
      <c r="P227" s="51">
        <f>P215+P217+P219+P225</f>
        <v>8648.9208899999994</v>
      </c>
      <c r="Q227" s="182"/>
      <c r="R227" s="51">
        <v>0</v>
      </c>
      <c r="S227" s="183"/>
      <c r="T227" s="75">
        <f>T203</f>
        <v>0</v>
      </c>
      <c r="U227" s="103"/>
      <c r="V227" s="65"/>
    </row>
    <row r="228" spans="1:22" x14ac:dyDescent="0.35">
      <c r="A228" s="151"/>
      <c r="B228" s="151"/>
      <c r="C228" s="135"/>
      <c r="D228" s="135"/>
      <c r="E228" s="184"/>
      <c r="F228" s="102"/>
      <c r="G228" s="105">
        <f>G204+G206+G208+G210+G212+G214+G216+G218+G220+G222+G224+G226</f>
        <v>7165.5072799999998</v>
      </c>
      <c r="H228" s="106"/>
      <c r="I228" s="185"/>
      <c r="J228" s="72">
        <f>J204+J206</f>
        <v>0</v>
      </c>
      <c r="K228" s="164"/>
      <c r="L228" s="73">
        <f>L210</f>
        <v>0</v>
      </c>
      <c r="M228" s="182"/>
      <c r="N228" s="74">
        <f>N208+N212+N214+N222+N224</f>
        <v>1196.1590000000001</v>
      </c>
      <c r="O228" s="182"/>
      <c r="P228" s="52">
        <v>2572.3482800000002</v>
      </c>
      <c r="Q228" s="182"/>
      <c r="R228" s="52">
        <v>0</v>
      </c>
      <c r="S228" s="183"/>
      <c r="T228" s="76">
        <f>T204</f>
        <v>3397</v>
      </c>
      <c r="U228" s="103"/>
      <c r="V228" s="65"/>
    </row>
    <row r="229" spans="1:22" x14ac:dyDescent="0.35">
      <c r="A229" s="49"/>
      <c r="B229" s="49"/>
      <c r="C229" s="83"/>
      <c r="D229" s="83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 s="83"/>
      <c r="U229" s="83"/>
      <c r="V229" s="47"/>
    </row>
    <row r="230" spans="1:22" ht="15" customHeight="1" x14ac:dyDescent="0.35">
      <c r="A230" s="49"/>
      <c r="B230" s="49"/>
      <c r="C230" s="83" t="s">
        <v>140</v>
      </c>
      <c r="D230" s="83"/>
      <c r="E230" s="83"/>
      <c r="F230" s="83"/>
      <c r="G230" s="142"/>
      <c r="H230" s="142"/>
      <c r="I230" s="83"/>
      <c r="J230" s="83"/>
      <c r="K230" s="83"/>
      <c r="L230" s="83"/>
      <c r="M230" s="83"/>
      <c r="N230" s="83"/>
      <c r="O230" s="83"/>
      <c r="P230" s="142"/>
      <c r="Q230" s="83"/>
      <c r="R230" s="83"/>
      <c r="S230" s="83"/>
      <c r="T230" s="83"/>
      <c r="U230" s="142"/>
      <c r="V230" s="47"/>
    </row>
    <row r="231" spans="1:22" x14ac:dyDescent="0.35">
      <c r="A231" s="104" t="s">
        <v>125</v>
      </c>
      <c r="B231" s="104"/>
      <c r="C231" s="84"/>
      <c r="D231" s="84"/>
      <c r="E231" s="84">
        <v>2020</v>
      </c>
      <c r="F231" s="101"/>
      <c r="G231" s="99">
        <v>92.49</v>
      </c>
      <c r="H231" s="100"/>
      <c r="I231" s="84"/>
      <c r="J231" s="95"/>
      <c r="K231" s="95"/>
      <c r="L231" s="95"/>
      <c r="M231" s="95"/>
      <c r="N231" s="95"/>
      <c r="O231" s="87"/>
      <c r="P231" s="50">
        <v>92.49</v>
      </c>
      <c r="Q231" s="95"/>
      <c r="R231" s="95"/>
      <c r="S231" s="84"/>
      <c r="T231" s="84"/>
      <c r="U231" s="84"/>
      <c r="V231" s="47"/>
    </row>
    <row r="232" spans="1:22" x14ac:dyDescent="0.35">
      <c r="A232" s="104"/>
      <c r="B232" s="104"/>
      <c r="C232" s="84"/>
      <c r="D232" s="84"/>
      <c r="E232" s="84"/>
      <c r="F232" s="101"/>
      <c r="G232" s="97">
        <v>92.49</v>
      </c>
      <c r="H232" s="98"/>
      <c r="I232" s="84"/>
      <c r="J232" s="95"/>
      <c r="K232" s="95"/>
      <c r="L232" s="95"/>
      <c r="M232" s="95"/>
      <c r="N232" s="95"/>
      <c r="O232" s="87"/>
      <c r="P232" s="53">
        <v>92.49</v>
      </c>
      <c r="Q232" s="95"/>
      <c r="R232" s="95"/>
      <c r="S232" s="84"/>
      <c r="T232" s="84"/>
      <c r="U232" s="84"/>
      <c r="V232" s="47"/>
    </row>
    <row r="233" spans="1:22" x14ac:dyDescent="0.35">
      <c r="A233" s="104" t="s">
        <v>126</v>
      </c>
      <c r="B233" s="104"/>
      <c r="C233" s="84"/>
      <c r="D233" s="84"/>
      <c r="E233" s="84">
        <v>2020</v>
      </c>
      <c r="F233" s="101"/>
      <c r="G233" s="99">
        <v>79.595140000000001</v>
      </c>
      <c r="H233" s="100"/>
      <c r="I233" s="84"/>
      <c r="J233" s="95"/>
      <c r="K233" s="95"/>
      <c r="L233" s="95"/>
      <c r="M233" s="95"/>
      <c r="N233" s="95"/>
      <c r="O233" s="87"/>
      <c r="P233" s="50">
        <v>79.595140000000001</v>
      </c>
      <c r="Q233" s="95"/>
      <c r="R233" s="95"/>
      <c r="S233" s="84"/>
      <c r="T233" s="84"/>
      <c r="U233" s="84"/>
      <c r="V233" s="47"/>
    </row>
    <row r="234" spans="1:22" x14ac:dyDescent="0.35">
      <c r="A234" s="104"/>
      <c r="B234" s="104"/>
      <c r="C234" s="84"/>
      <c r="D234" s="84"/>
      <c r="E234" s="84"/>
      <c r="F234" s="101"/>
      <c r="G234" s="97">
        <v>79.595140000000001</v>
      </c>
      <c r="H234" s="98"/>
      <c r="I234" s="84"/>
      <c r="J234" s="95"/>
      <c r="K234" s="95"/>
      <c r="L234" s="95"/>
      <c r="M234" s="95"/>
      <c r="N234" s="95"/>
      <c r="O234" s="87"/>
      <c r="P234" s="53">
        <v>79.595140000000001</v>
      </c>
      <c r="Q234" s="95"/>
      <c r="R234" s="95"/>
      <c r="S234" s="84"/>
      <c r="T234" s="84"/>
      <c r="U234" s="84"/>
      <c r="V234" s="47"/>
    </row>
    <row r="235" spans="1:22" x14ac:dyDescent="0.35">
      <c r="A235" s="104" t="s">
        <v>127</v>
      </c>
      <c r="B235" s="104"/>
      <c r="C235" s="84"/>
      <c r="D235" s="84"/>
      <c r="E235" s="84">
        <v>2020</v>
      </c>
      <c r="F235" s="101"/>
      <c r="G235" s="99">
        <v>2632.87453</v>
      </c>
      <c r="H235" s="100"/>
      <c r="I235" s="84"/>
      <c r="J235" s="95"/>
      <c r="K235" s="95"/>
      <c r="L235" s="95"/>
      <c r="M235" s="95"/>
      <c r="N235" s="95"/>
      <c r="O235" s="87"/>
      <c r="P235" s="50">
        <v>2632.87453</v>
      </c>
      <c r="Q235" s="95"/>
      <c r="R235" s="95"/>
      <c r="S235" s="84"/>
      <c r="T235" s="84"/>
      <c r="U235" s="84"/>
      <c r="V235" s="65"/>
    </row>
    <row r="236" spans="1:22" x14ac:dyDescent="0.35">
      <c r="A236" s="104"/>
      <c r="B236" s="104"/>
      <c r="C236" s="84"/>
      <c r="D236" s="84"/>
      <c r="E236" s="84"/>
      <c r="F236" s="101"/>
      <c r="G236" s="97">
        <v>1318.27313</v>
      </c>
      <c r="H236" s="98"/>
      <c r="I236" s="84"/>
      <c r="J236" s="95"/>
      <c r="K236" s="95"/>
      <c r="L236" s="95"/>
      <c r="M236" s="95"/>
      <c r="N236" s="95"/>
      <c r="O236" s="87"/>
      <c r="P236" s="53">
        <v>1318.27313</v>
      </c>
      <c r="Q236" s="95"/>
      <c r="R236" s="93"/>
      <c r="S236" s="84"/>
      <c r="T236" s="84"/>
      <c r="U236" s="84"/>
      <c r="V236" s="65"/>
    </row>
    <row r="237" spans="1:22" x14ac:dyDescent="0.35">
      <c r="A237" s="104" t="s">
        <v>141</v>
      </c>
      <c r="B237" s="104"/>
      <c r="C237" s="84"/>
      <c r="D237" s="84"/>
      <c r="E237" s="84"/>
      <c r="F237" s="101"/>
      <c r="G237" s="99">
        <v>11802.030839999999</v>
      </c>
      <c r="H237" s="100"/>
      <c r="I237" s="84"/>
      <c r="J237" s="95"/>
      <c r="K237" s="95"/>
      <c r="L237" s="95"/>
      <c r="M237" s="95"/>
      <c r="N237" s="95"/>
      <c r="O237" s="87"/>
      <c r="P237" s="93"/>
      <c r="Q237" s="87"/>
      <c r="R237" s="50">
        <v>11802.030839999999</v>
      </c>
      <c r="S237" s="86"/>
      <c r="T237" s="84"/>
      <c r="U237" s="84"/>
      <c r="V237" s="65"/>
    </row>
    <row r="238" spans="1:22" x14ac:dyDescent="0.35">
      <c r="A238" s="104"/>
      <c r="B238" s="104"/>
      <c r="C238" s="84"/>
      <c r="D238" s="84"/>
      <c r="E238" s="84"/>
      <c r="F238" s="101"/>
      <c r="G238" s="111">
        <v>3915.7043100000001</v>
      </c>
      <c r="H238" s="112"/>
      <c r="I238" s="84"/>
      <c r="J238" s="93"/>
      <c r="K238" s="95"/>
      <c r="L238" s="93"/>
      <c r="M238" s="95"/>
      <c r="N238" s="93"/>
      <c r="O238" s="87"/>
      <c r="P238" s="94"/>
      <c r="Q238" s="87"/>
      <c r="R238" s="53">
        <v>3915.7043100000001</v>
      </c>
      <c r="S238" s="86"/>
      <c r="T238" s="85"/>
      <c r="U238" s="84"/>
      <c r="V238" s="65"/>
    </row>
    <row r="239" spans="1:22" x14ac:dyDescent="0.35">
      <c r="A239" s="151" t="s">
        <v>128</v>
      </c>
      <c r="B239" s="151"/>
      <c r="C239" s="83"/>
      <c r="D239" s="83"/>
      <c r="E239" s="151"/>
      <c r="F239" s="88"/>
      <c r="G239" s="89">
        <f>G231+G233+G235+G237</f>
        <v>14606.99051</v>
      </c>
      <c r="H239" s="90"/>
      <c r="I239" s="83"/>
      <c r="J239" s="51" t="s">
        <v>112</v>
      </c>
      <c r="K239" s="96"/>
      <c r="L239" s="51" t="s">
        <v>112</v>
      </c>
      <c r="M239" s="96"/>
      <c r="N239" s="51" t="s">
        <v>112</v>
      </c>
      <c r="O239" s="96"/>
      <c r="P239" s="51">
        <f>P231+P233+P235</f>
        <v>2804.9596700000002</v>
      </c>
      <c r="Q239" s="96"/>
      <c r="R239" s="56">
        <f>R237</f>
        <v>11802.030839999999</v>
      </c>
      <c r="S239" s="83"/>
      <c r="T239" s="48" t="s">
        <v>112</v>
      </c>
      <c r="U239" s="83"/>
      <c r="V239" s="66"/>
    </row>
    <row r="240" spans="1:22" x14ac:dyDescent="0.35">
      <c r="A240" s="151"/>
      <c r="B240" s="151"/>
      <c r="C240" s="83"/>
      <c r="D240" s="83"/>
      <c r="E240" s="151"/>
      <c r="F240" s="88"/>
      <c r="G240" s="91">
        <f>G232+G234+G236+G238</f>
        <v>5406.0625799999998</v>
      </c>
      <c r="H240" s="92"/>
      <c r="I240" s="83"/>
      <c r="J240" s="52">
        <v>0</v>
      </c>
      <c r="K240" s="96"/>
      <c r="L240" s="52">
        <v>0</v>
      </c>
      <c r="M240" s="96"/>
      <c r="N240" s="52">
        <v>0</v>
      </c>
      <c r="O240" s="96"/>
      <c r="P240" s="52">
        <f>P232+P234+P236</f>
        <v>1490.3582699999999</v>
      </c>
      <c r="Q240" s="96"/>
      <c r="R240" s="52">
        <f>R238</f>
        <v>3915.7043100000001</v>
      </c>
      <c r="S240" s="83"/>
      <c r="T240" s="29">
        <v>0</v>
      </c>
      <c r="U240" s="83"/>
      <c r="V240" s="66"/>
    </row>
    <row r="241" spans="22:22" x14ac:dyDescent="0.35">
      <c r="V241" s="66"/>
    </row>
  </sheetData>
  <mergeCells count="2234">
    <mergeCell ref="Q1:U1"/>
    <mergeCell ref="I2:R2"/>
    <mergeCell ref="N197:N198"/>
    <mergeCell ref="N195:N196"/>
    <mergeCell ref="N193:N194"/>
    <mergeCell ref="N191:N192"/>
    <mergeCell ref="O197:O198"/>
    <mergeCell ref="O195:O196"/>
    <mergeCell ref="O193:O194"/>
    <mergeCell ref="O191:O192"/>
    <mergeCell ref="P197:P198"/>
    <mergeCell ref="P195:P196"/>
    <mergeCell ref="P193:P194"/>
    <mergeCell ref="P191:P192"/>
    <mergeCell ref="Q197:Q198"/>
    <mergeCell ref="Q195:Q196"/>
    <mergeCell ref="Q193:Q194"/>
    <mergeCell ref="Q191:Q192"/>
    <mergeCell ref="I197:I198"/>
    <mergeCell ref="I195:I196"/>
    <mergeCell ref="I193:I194"/>
    <mergeCell ref="I191:I192"/>
    <mergeCell ref="J197:J198"/>
    <mergeCell ref="J195:J196"/>
    <mergeCell ref="J193:J194"/>
    <mergeCell ref="J191:J192"/>
    <mergeCell ref="K197:K198"/>
    <mergeCell ref="K195:K196"/>
    <mergeCell ref="K193:K194"/>
    <mergeCell ref="K191:K192"/>
    <mergeCell ref="L197:L198"/>
    <mergeCell ref="L195:L196"/>
    <mergeCell ref="L193:L194"/>
    <mergeCell ref="L191:L192"/>
    <mergeCell ref="G198:H198"/>
    <mergeCell ref="G197:H197"/>
    <mergeCell ref="G196:H196"/>
    <mergeCell ref="G195:H195"/>
    <mergeCell ref="G194:H194"/>
    <mergeCell ref="F71:F72"/>
    <mergeCell ref="E71:E72"/>
    <mergeCell ref="D71:D72"/>
    <mergeCell ref="C71:C72"/>
    <mergeCell ref="A33:B34"/>
    <mergeCell ref="U197:U198"/>
    <mergeCell ref="T197:T198"/>
    <mergeCell ref="S197:S198"/>
    <mergeCell ref="U195:U196"/>
    <mergeCell ref="T195:T196"/>
    <mergeCell ref="S195:S196"/>
    <mergeCell ref="U193:U194"/>
    <mergeCell ref="T193:T194"/>
    <mergeCell ref="S193:S194"/>
    <mergeCell ref="U191:U192"/>
    <mergeCell ref="T191:T192"/>
    <mergeCell ref="S191:S192"/>
    <mergeCell ref="M197:M198"/>
    <mergeCell ref="M195:M196"/>
    <mergeCell ref="M193:M194"/>
    <mergeCell ref="M191:M192"/>
    <mergeCell ref="U41:U42"/>
    <mergeCell ref="O41:O42"/>
    <mergeCell ref="S39:S40"/>
    <mergeCell ref="T39:T40"/>
    <mergeCell ref="U39:U40"/>
    <mergeCell ref="P187:P188"/>
    <mergeCell ref="A191:B192"/>
    <mergeCell ref="A197:B198"/>
    <mergeCell ref="A195:B196"/>
    <mergeCell ref="A193:B194"/>
    <mergeCell ref="F197:F198"/>
    <mergeCell ref="D197:D198"/>
    <mergeCell ref="C197:C198"/>
    <mergeCell ref="F195:F196"/>
    <mergeCell ref="E195:E196"/>
    <mergeCell ref="D195:D196"/>
    <mergeCell ref="C195:C196"/>
    <mergeCell ref="F193:F194"/>
    <mergeCell ref="E193:E194"/>
    <mergeCell ref="D193:D194"/>
    <mergeCell ref="C193:C194"/>
    <mergeCell ref="F191:F192"/>
    <mergeCell ref="E191:E192"/>
    <mergeCell ref="D191:D192"/>
    <mergeCell ref="C191:C192"/>
    <mergeCell ref="E197:E198"/>
    <mergeCell ref="R141:R142"/>
    <mergeCell ref="Q141:Q142"/>
    <mergeCell ref="O141:O142"/>
    <mergeCell ref="N141:N142"/>
    <mergeCell ref="M141:M142"/>
    <mergeCell ref="L141:L142"/>
    <mergeCell ref="K141:K142"/>
    <mergeCell ref="J141:J142"/>
    <mergeCell ref="I141:I142"/>
    <mergeCell ref="F141:F142"/>
    <mergeCell ref="E141:E142"/>
    <mergeCell ref="D141:D142"/>
    <mergeCell ref="C141:C142"/>
    <mergeCell ref="S129:S130"/>
    <mergeCell ref="G72:H72"/>
    <mergeCell ref="J41:J42"/>
    <mergeCell ref="K41:K42"/>
    <mergeCell ref="N41:N42"/>
    <mergeCell ref="A71:B72"/>
    <mergeCell ref="R135:R136"/>
    <mergeCell ref="S135:S136"/>
    <mergeCell ref="T135:T136"/>
    <mergeCell ref="U135:U136"/>
    <mergeCell ref="U43:U44"/>
    <mergeCell ref="T43:T44"/>
    <mergeCell ref="O43:O44"/>
    <mergeCell ref="P43:P44"/>
    <mergeCell ref="Q43:Q44"/>
    <mergeCell ref="R43:R44"/>
    <mergeCell ref="S43:S44"/>
    <mergeCell ref="C43:C44"/>
    <mergeCell ref="D43:D44"/>
    <mergeCell ref="E43:E44"/>
    <mergeCell ref="F43:F44"/>
    <mergeCell ref="I43:I44"/>
    <mergeCell ref="J43:J44"/>
    <mergeCell ref="K43:K44"/>
    <mergeCell ref="U71:U72"/>
    <mergeCell ref="T71:T72"/>
    <mergeCell ref="S71:S72"/>
    <mergeCell ref="R71:R72"/>
    <mergeCell ref="Q71:Q72"/>
    <mergeCell ref="P71:P72"/>
    <mergeCell ref="O71:O72"/>
    <mergeCell ref="M71:M72"/>
    <mergeCell ref="L71:L72"/>
    <mergeCell ref="K71:K72"/>
    <mergeCell ref="J71:J72"/>
    <mergeCell ref="I71:I72"/>
    <mergeCell ref="R129:R130"/>
    <mergeCell ref="A41:B42"/>
    <mergeCell ref="C41:C42"/>
    <mergeCell ref="D41:D42"/>
    <mergeCell ref="E41:E42"/>
    <mergeCell ref="F41:F42"/>
    <mergeCell ref="G41:H41"/>
    <mergeCell ref="I41:I42"/>
    <mergeCell ref="N39:N40"/>
    <mergeCell ref="O39:O40"/>
    <mergeCell ref="P39:P40"/>
    <mergeCell ref="Q39:Q40"/>
    <mergeCell ref="R39:R40"/>
    <mergeCell ref="G42:H42"/>
    <mergeCell ref="J65:J66"/>
    <mergeCell ref="K65:K66"/>
    <mergeCell ref="L65:L66"/>
    <mergeCell ref="M65:M66"/>
    <mergeCell ref="A51:B52"/>
    <mergeCell ref="A43:B44"/>
    <mergeCell ref="G43:H43"/>
    <mergeCell ref="G46:H46"/>
    <mergeCell ref="A45:B46"/>
    <mergeCell ref="C45:C46"/>
    <mergeCell ref="D45:D46"/>
    <mergeCell ref="E45:E46"/>
    <mergeCell ref="F45:F46"/>
    <mergeCell ref="I45:I46"/>
    <mergeCell ref="J45:J46"/>
    <mergeCell ref="K45:K46"/>
    <mergeCell ref="N45:N46"/>
    <mergeCell ref="O45:O46"/>
    <mergeCell ref="P45:P46"/>
    <mergeCell ref="R21:R22"/>
    <mergeCell ref="S21:S22"/>
    <mergeCell ref="T21:T22"/>
    <mergeCell ref="M19:M20"/>
    <mergeCell ref="T29:T30"/>
    <mergeCell ref="G68:H68"/>
    <mergeCell ref="I67:I68"/>
    <mergeCell ref="O65:O66"/>
    <mergeCell ref="P65:P66"/>
    <mergeCell ref="Q65:Q66"/>
    <mergeCell ref="R65:R66"/>
    <mergeCell ref="S65:S66"/>
    <mergeCell ref="T65:T66"/>
    <mergeCell ref="G66:H66"/>
    <mergeCell ref="I65:I66"/>
    <mergeCell ref="T59:T60"/>
    <mergeCell ref="G51:H51"/>
    <mergeCell ref="G52:H52"/>
    <mergeCell ref="G44:H44"/>
    <mergeCell ref="G45:H45"/>
    <mergeCell ref="I33:I34"/>
    <mergeCell ref="J33:J34"/>
    <mergeCell ref="K33:K34"/>
    <mergeCell ref="L33:L34"/>
    <mergeCell ref="Q33:Q34"/>
    <mergeCell ref="S33:S34"/>
    <mergeCell ref="G33:H33"/>
    <mergeCell ref="G34:H34"/>
    <mergeCell ref="P41:P42"/>
    <mergeCell ref="Q41:Q42"/>
    <mergeCell ref="R41:R42"/>
    <mergeCell ref="S41:S42"/>
    <mergeCell ref="T41:T42"/>
    <mergeCell ref="T33:T34"/>
    <mergeCell ref="S31:S32"/>
    <mergeCell ref="R31:R32"/>
    <mergeCell ref="Q31:Q32"/>
    <mergeCell ref="P31:P32"/>
    <mergeCell ref="O31:O32"/>
    <mergeCell ref="N31:N32"/>
    <mergeCell ref="M31:M32"/>
    <mergeCell ref="Q35:Q36"/>
    <mergeCell ref="M39:M40"/>
    <mergeCell ref="M41:M42"/>
    <mergeCell ref="K31:K32"/>
    <mergeCell ref="J31:J32"/>
    <mergeCell ref="G69:H69"/>
    <mergeCell ref="G70:H70"/>
    <mergeCell ref="Q67:Q68"/>
    <mergeCell ref="R67:R68"/>
    <mergeCell ref="S67:S68"/>
    <mergeCell ref="T67:T68"/>
    <mergeCell ref="I31:I32"/>
    <mergeCell ref="S239:S240"/>
    <mergeCell ref="Q235:Q236"/>
    <mergeCell ref="R235:R236"/>
    <mergeCell ref="S235:S236"/>
    <mergeCell ref="T235:T236"/>
    <mergeCell ref="A239:B240"/>
    <mergeCell ref="C239:C240"/>
    <mergeCell ref="D239:D240"/>
    <mergeCell ref="E239:E240"/>
    <mergeCell ref="J235:J236"/>
    <mergeCell ref="K235:K236"/>
    <mergeCell ref="L235:L236"/>
    <mergeCell ref="M235:M236"/>
    <mergeCell ref="N235:N236"/>
    <mergeCell ref="O235:O236"/>
    <mergeCell ref="R233:R234"/>
    <mergeCell ref="S233:S234"/>
    <mergeCell ref="T233:T234"/>
    <mergeCell ref="A235:B236"/>
    <mergeCell ref="C235:C236"/>
    <mergeCell ref="D235:D236"/>
    <mergeCell ref="A237:B238"/>
    <mergeCell ref="F237:F238"/>
    <mergeCell ref="E237:E238"/>
    <mergeCell ref="D237:D238"/>
    <mergeCell ref="C237:C238"/>
    <mergeCell ref="G237:H237"/>
    <mergeCell ref="G238:H238"/>
    <mergeCell ref="F235:F236"/>
    <mergeCell ref="F233:F234"/>
    <mergeCell ref="E233:E234"/>
    <mergeCell ref="A231:B232"/>
    <mergeCell ref="C231:C232"/>
    <mergeCell ref="D231:D232"/>
    <mergeCell ref="I231:I232"/>
    <mergeCell ref="J231:J232"/>
    <mergeCell ref="K227:K228"/>
    <mergeCell ref="M227:M228"/>
    <mergeCell ref="O227:O228"/>
    <mergeCell ref="Q227:Q228"/>
    <mergeCell ref="S227:S228"/>
    <mergeCell ref="A227:B228"/>
    <mergeCell ref="C227:C228"/>
    <mergeCell ref="D227:D228"/>
    <mergeCell ref="E227:E228"/>
    <mergeCell ref="I227:I228"/>
    <mergeCell ref="C230:U230"/>
    <mergeCell ref="R231:R232"/>
    <mergeCell ref="S231:S232"/>
    <mergeCell ref="T231:T232"/>
    <mergeCell ref="K231:K232"/>
    <mergeCell ref="L231:L232"/>
    <mergeCell ref="M231:M232"/>
    <mergeCell ref="N231:N232"/>
    <mergeCell ref="O231:O232"/>
    <mergeCell ref="Q231:Q232"/>
    <mergeCell ref="F231:F232"/>
    <mergeCell ref="E231:E232"/>
    <mergeCell ref="S219:S220"/>
    <mergeCell ref="T219:T220"/>
    <mergeCell ref="A225:B226"/>
    <mergeCell ref="C225:C226"/>
    <mergeCell ref="D225:D226"/>
    <mergeCell ref="E225:E226"/>
    <mergeCell ref="J223:J224"/>
    <mergeCell ref="K223:K224"/>
    <mergeCell ref="L223:L224"/>
    <mergeCell ref="M223:M224"/>
    <mergeCell ref="O223:O224"/>
    <mergeCell ref="P223:P224"/>
    <mergeCell ref="A223:B224"/>
    <mergeCell ref="C223:C224"/>
    <mergeCell ref="D223:D224"/>
    <mergeCell ref="E223:E224"/>
    <mergeCell ref="I223:I224"/>
    <mergeCell ref="O225:O226"/>
    <mergeCell ref="Q225:Q226"/>
    <mergeCell ref="R225:R226"/>
    <mergeCell ref="S225:S226"/>
    <mergeCell ref="T225:T226"/>
    <mergeCell ref="I225:I226"/>
    <mergeCell ref="J225:J226"/>
    <mergeCell ref="K225:K226"/>
    <mergeCell ref="L225:L226"/>
    <mergeCell ref="M225:M226"/>
    <mergeCell ref="N225:N226"/>
    <mergeCell ref="Q223:Q224"/>
    <mergeCell ref="R223:R224"/>
    <mergeCell ref="S223:S224"/>
    <mergeCell ref="T223:T224"/>
    <mergeCell ref="A221:B222"/>
    <mergeCell ref="C221:C222"/>
    <mergeCell ref="D221:D222"/>
    <mergeCell ref="E221:E222"/>
    <mergeCell ref="J219:J220"/>
    <mergeCell ref="K219:K220"/>
    <mergeCell ref="L219:L220"/>
    <mergeCell ref="M219:M220"/>
    <mergeCell ref="N219:N220"/>
    <mergeCell ref="O219:O220"/>
    <mergeCell ref="A219:B220"/>
    <mergeCell ref="C219:C220"/>
    <mergeCell ref="D219:D220"/>
    <mergeCell ref="E219:E220"/>
    <mergeCell ref="I219:I220"/>
    <mergeCell ref="P221:P222"/>
    <mergeCell ref="Q221:Q222"/>
    <mergeCell ref="I221:I222"/>
    <mergeCell ref="J221:J222"/>
    <mergeCell ref="K221:K222"/>
    <mergeCell ref="L221:L222"/>
    <mergeCell ref="M221:M222"/>
    <mergeCell ref="O221:O222"/>
    <mergeCell ref="Q219:Q220"/>
    <mergeCell ref="A215:B216"/>
    <mergeCell ref="C215:C216"/>
    <mergeCell ref="D215:D216"/>
    <mergeCell ref="E215:E216"/>
    <mergeCell ref="I215:I216"/>
    <mergeCell ref="K213:K214"/>
    <mergeCell ref="L213:L214"/>
    <mergeCell ref="M213:M214"/>
    <mergeCell ref="O213:O214"/>
    <mergeCell ref="P213:P214"/>
    <mergeCell ref="Q213:Q214"/>
    <mergeCell ref="O217:O218"/>
    <mergeCell ref="Q217:Q218"/>
    <mergeCell ref="R217:R218"/>
    <mergeCell ref="S217:S218"/>
    <mergeCell ref="T217:T218"/>
    <mergeCell ref="I217:I218"/>
    <mergeCell ref="J217:J218"/>
    <mergeCell ref="K217:K218"/>
    <mergeCell ref="L217:L218"/>
    <mergeCell ref="V209:V210"/>
    <mergeCell ref="J209:J210"/>
    <mergeCell ref="K209:K210"/>
    <mergeCell ref="M209:M210"/>
    <mergeCell ref="N209:N210"/>
    <mergeCell ref="O209:O210"/>
    <mergeCell ref="P209:P210"/>
    <mergeCell ref="A209:B210"/>
    <mergeCell ref="C209:C210"/>
    <mergeCell ref="D209:D210"/>
    <mergeCell ref="E209:E210"/>
    <mergeCell ref="I209:I210"/>
    <mergeCell ref="A211:B212"/>
    <mergeCell ref="E211:E212"/>
    <mergeCell ref="D211:D212"/>
    <mergeCell ref="C211:C212"/>
    <mergeCell ref="G214:H214"/>
    <mergeCell ref="G213:H213"/>
    <mergeCell ref="G212:H212"/>
    <mergeCell ref="G211:H211"/>
    <mergeCell ref="F213:F214"/>
    <mergeCell ref="U211:U212"/>
    <mergeCell ref="T209:T210"/>
    <mergeCell ref="U209:U210"/>
    <mergeCell ref="U213:U214"/>
    <mergeCell ref="R213:R214"/>
    <mergeCell ref="S213:S214"/>
    <mergeCell ref="T213:T214"/>
    <mergeCell ref="U205:U206"/>
    <mergeCell ref="V205:V206"/>
    <mergeCell ref="K205:K206"/>
    <mergeCell ref="L205:L206"/>
    <mergeCell ref="M205:M206"/>
    <mergeCell ref="N205:N206"/>
    <mergeCell ref="O205:O206"/>
    <mergeCell ref="P205:P206"/>
    <mergeCell ref="A205:B206"/>
    <mergeCell ref="C205:C206"/>
    <mergeCell ref="D205:D206"/>
    <mergeCell ref="E205:E206"/>
    <mergeCell ref="I205:I206"/>
    <mergeCell ref="Q207:Q208"/>
    <mergeCell ref="R207:R208"/>
    <mergeCell ref="S207:S208"/>
    <mergeCell ref="T207:T208"/>
    <mergeCell ref="U207:U208"/>
    <mergeCell ref="V207:V208"/>
    <mergeCell ref="J207:J208"/>
    <mergeCell ref="K207:K208"/>
    <mergeCell ref="L207:L208"/>
    <mergeCell ref="M207:M208"/>
    <mergeCell ref="O207:O208"/>
    <mergeCell ref="P207:P208"/>
    <mergeCell ref="A207:B208"/>
    <mergeCell ref="C207:C208"/>
    <mergeCell ref="D207:D208"/>
    <mergeCell ref="E207:E208"/>
    <mergeCell ref="I207:I208"/>
    <mergeCell ref="G208:H208"/>
    <mergeCell ref="G207:H207"/>
    <mergeCell ref="U203:U204"/>
    <mergeCell ref="V203:V204"/>
    <mergeCell ref="I203:I204"/>
    <mergeCell ref="K203:K204"/>
    <mergeCell ref="L203:L204"/>
    <mergeCell ref="M203:M204"/>
    <mergeCell ref="N203:N204"/>
    <mergeCell ref="O203:O204"/>
    <mergeCell ref="U199:U200"/>
    <mergeCell ref="V199:V200"/>
    <mergeCell ref="C201:U201"/>
    <mergeCell ref="C202:U202"/>
    <mergeCell ref="A203:B204"/>
    <mergeCell ref="C203:C204"/>
    <mergeCell ref="D203:D204"/>
    <mergeCell ref="E203:E204"/>
    <mergeCell ref="K199:K200"/>
    <mergeCell ref="M199:M200"/>
    <mergeCell ref="O199:O200"/>
    <mergeCell ref="Q199:Q200"/>
    <mergeCell ref="S199:S200"/>
    <mergeCell ref="T199:T200"/>
    <mergeCell ref="V189:V190"/>
    <mergeCell ref="A199:B200"/>
    <mergeCell ref="C199:C200"/>
    <mergeCell ref="D199:D200"/>
    <mergeCell ref="E199:E200"/>
    <mergeCell ref="F199:F200"/>
    <mergeCell ref="G199:H199"/>
    <mergeCell ref="G200:H200"/>
    <mergeCell ref="I199:I200"/>
    <mergeCell ref="J199:J200"/>
    <mergeCell ref="O189:O190"/>
    <mergeCell ref="P189:P190"/>
    <mergeCell ref="Q189:Q190"/>
    <mergeCell ref="S189:S190"/>
    <mergeCell ref="T189:T190"/>
    <mergeCell ref="U189:U190"/>
    <mergeCell ref="I189:I190"/>
    <mergeCell ref="J189:J190"/>
    <mergeCell ref="K189:K190"/>
    <mergeCell ref="L189:L190"/>
    <mergeCell ref="M189:M190"/>
    <mergeCell ref="N189:N190"/>
    <mergeCell ref="A189:B190"/>
    <mergeCell ref="C189:C190"/>
    <mergeCell ref="D189:D190"/>
    <mergeCell ref="E189:E190"/>
    <mergeCell ref="F189:F190"/>
    <mergeCell ref="G189:H189"/>
    <mergeCell ref="G193:H193"/>
    <mergeCell ref="G190:H190"/>
    <mergeCell ref="G192:H192"/>
    <mergeCell ref="G191:H191"/>
    <mergeCell ref="V187:V188"/>
    <mergeCell ref="J187:J188"/>
    <mergeCell ref="K187:K188"/>
    <mergeCell ref="L187:L188"/>
    <mergeCell ref="M187:M188"/>
    <mergeCell ref="N187:N188"/>
    <mergeCell ref="O187:O188"/>
    <mergeCell ref="V185:V186"/>
    <mergeCell ref="A187:B188"/>
    <mergeCell ref="C187:C188"/>
    <mergeCell ref="D187:D188"/>
    <mergeCell ref="E187:E188"/>
    <mergeCell ref="F187:F188"/>
    <mergeCell ref="G187:H187"/>
    <mergeCell ref="G188:H188"/>
    <mergeCell ref="I187:I188"/>
    <mergeCell ref="O185:O186"/>
    <mergeCell ref="P185:P186"/>
    <mergeCell ref="Q185:Q186"/>
    <mergeCell ref="S185:S186"/>
    <mergeCell ref="T185:T186"/>
    <mergeCell ref="U185:U186"/>
    <mergeCell ref="I185:I186"/>
    <mergeCell ref="J185:J186"/>
    <mergeCell ref="K185:K186"/>
    <mergeCell ref="L185:L186"/>
    <mergeCell ref="M185:M186"/>
    <mergeCell ref="N185:N186"/>
    <mergeCell ref="Q187:Q188"/>
    <mergeCell ref="S187:S188"/>
    <mergeCell ref="T187:T188"/>
    <mergeCell ref="U187:U188"/>
    <mergeCell ref="A185:B186"/>
    <mergeCell ref="C185:C186"/>
    <mergeCell ref="D185:D186"/>
    <mergeCell ref="E185:E186"/>
    <mergeCell ref="F185:F186"/>
    <mergeCell ref="G185:H185"/>
    <mergeCell ref="G186:H186"/>
    <mergeCell ref="N183:N184"/>
    <mergeCell ref="O183:O184"/>
    <mergeCell ref="P183:P184"/>
    <mergeCell ref="Q183:Q184"/>
    <mergeCell ref="S183:S184"/>
    <mergeCell ref="T183:T184"/>
    <mergeCell ref="I183:I184"/>
    <mergeCell ref="J183:J184"/>
    <mergeCell ref="K183:K184"/>
    <mergeCell ref="L183:L184"/>
    <mergeCell ref="M183:M184"/>
    <mergeCell ref="V181:V182"/>
    <mergeCell ref="A183:B184"/>
    <mergeCell ref="C183:C184"/>
    <mergeCell ref="D183:D184"/>
    <mergeCell ref="E183:E184"/>
    <mergeCell ref="F183:F184"/>
    <mergeCell ref="G183:H183"/>
    <mergeCell ref="G184:H184"/>
    <mergeCell ref="M181:M182"/>
    <mergeCell ref="N181:N182"/>
    <mergeCell ref="O181:O182"/>
    <mergeCell ref="P181:P182"/>
    <mergeCell ref="Q181:Q182"/>
    <mergeCell ref="S181:S182"/>
    <mergeCell ref="G182:H182"/>
    <mergeCell ref="I181:I182"/>
    <mergeCell ref="J181:J182"/>
    <mergeCell ref="K181:K182"/>
    <mergeCell ref="L181:L182"/>
    <mergeCell ref="A181:B182"/>
    <mergeCell ref="C181:C182"/>
    <mergeCell ref="D181:D182"/>
    <mergeCell ref="E181:E182"/>
    <mergeCell ref="F181:F182"/>
    <mergeCell ref="G181:H181"/>
    <mergeCell ref="V183:V184"/>
    <mergeCell ref="U183:U184"/>
    <mergeCell ref="T181:T182"/>
    <mergeCell ref="U181:U182"/>
    <mergeCell ref="S177:S178"/>
    <mergeCell ref="T177:T178"/>
    <mergeCell ref="U177:U178"/>
    <mergeCell ref="V177:V178"/>
    <mergeCell ref="A179:B180"/>
    <mergeCell ref="C179:C180"/>
    <mergeCell ref="D179:D180"/>
    <mergeCell ref="E179:E180"/>
    <mergeCell ref="F179:F180"/>
    <mergeCell ref="G179:H179"/>
    <mergeCell ref="L177:L178"/>
    <mergeCell ref="M177:M178"/>
    <mergeCell ref="N177:N178"/>
    <mergeCell ref="O177:O178"/>
    <mergeCell ref="P177:P178"/>
    <mergeCell ref="Q177:Q178"/>
    <mergeCell ref="G177:H177"/>
    <mergeCell ref="G178:H178"/>
    <mergeCell ref="I177:I178"/>
    <mergeCell ref="J177:J178"/>
    <mergeCell ref="K177:K178"/>
    <mergeCell ref="S179:S180"/>
    <mergeCell ref="T179:T180"/>
    <mergeCell ref="U179:U180"/>
    <mergeCell ref="V179:V180"/>
    <mergeCell ref="J179:J180"/>
    <mergeCell ref="K179:K180"/>
    <mergeCell ref="Q175:Q176"/>
    <mergeCell ref="S175:S176"/>
    <mergeCell ref="T175:T176"/>
    <mergeCell ref="U175:U176"/>
    <mergeCell ref="V175:V176"/>
    <mergeCell ref="A177:B178"/>
    <mergeCell ref="C177:C178"/>
    <mergeCell ref="D177:D178"/>
    <mergeCell ref="E177:E178"/>
    <mergeCell ref="F177:F178"/>
    <mergeCell ref="K175:K176"/>
    <mergeCell ref="L175:L176"/>
    <mergeCell ref="M175:M176"/>
    <mergeCell ref="N175:N176"/>
    <mergeCell ref="O175:O176"/>
    <mergeCell ref="P175:P176"/>
    <mergeCell ref="L179:L180"/>
    <mergeCell ref="M179:M180"/>
    <mergeCell ref="N179:N180"/>
    <mergeCell ref="O179:O180"/>
    <mergeCell ref="P179:P180"/>
    <mergeCell ref="Q179:Q180"/>
    <mergeCell ref="G180:H180"/>
    <mergeCell ref="I179:I180"/>
    <mergeCell ref="A175:B176"/>
    <mergeCell ref="C175:C176"/>
    <mergeCell ref="D175:D176"/>
    <mergeCell ref="E175:E176"/>
    <mergeCell ref="F175:F176"/>
    <mergeCell ref="G175:H175"/>
    <mergeCell ref="G176:H176"/>
    <mergeCell ref="I175:I176"/>
    <mergeCell ref="J175:J176"/>
    <mergeCell ref="O173:O174"/>
    <mergeCell ref="P173:P174"/>
    <mergeCell ref="Q173:Q174"/>
    <mergeCell ref="S173:S174"/>
    <mergeCell ref="T173:T174"/>
    <mergeCell ref="U173:U174"/>
    <mergeCell ref="I173:I174"/>
    <mergeCell ref="J173:J174"/>
    <mergeCell ref="K173:K174"/>
    <mergeCell ref="L173:L174"/>
    <mergeCell ref="M173:M174"/>
    <mergeCell ref="N173:N174"/>
    <mergeCell ref="T171:T172"/>
    <mergeCell ref="U171:U172"/>
    <mergeCell ref="V171:V172"/>
    <mergeCell ref="A173:B174"/>
    <mergeCell ref="C173:C174"/>
    <mergeCell ref="D173:D174"/>
    <mergeCell ref="E173:E174"/>
    <mergeCell ref="F173:F174"/>
    <mergeCell ref="G173:H173"/>
    <mergeCell ref="G174:H174"/>
    <mergeCell ref="M171:M172"/>
    <mergeCell ref="N171:N172"/>
    <mergeCell ref="O171:O172"/>
    <mergeCell ref="P171:P172"/>
    <mergeCell ref="Q171:Q172"/>
    <mergeCell ref="S171:S172"/>
    <mergeCell ref="G171:H171"/>
    <mergeCell ref="G172:H172"/>
    <mergeCell ref="I171:I172"/>
    <mergeCell ref="V167:V168"/>
    <mergeCell ref="J171:J172"/>
    <mergeCell ref="K171:K172"/>
    <mergeCell ref="L171:L172"/>
    <mergeCell ref="V173:V174"/>
    <mergeCell ref="Q169:Q170"/>
    <mergeCell ref="S169:S170"/>
    <mergeCell ref="T169:T170"/>
    <mergeCell ref="U169:U170"/>
    <mergeCell ref="V169:V170"/>
    <mergeCell ref="A171:B172"/>
    <mergeCell ref="C171:C172"/>
    <mergeCell ref="D171:D172"/>
    <mergeCell ref="E171:E172"/>
    <mergeCell ref="F171:F172"/>
    <mergeCell ref="K169:K170"/>
    <mergeCell ref="L169:L170"/>
    <mergeCell ref="M169:M170"/>
    <mergeCell ref="N169:N170"/>
    <mergeCell ref="O169:O170"/>
    <mergeCell ref="P169:P170"/>
    <mergeCell ref="A169:B170"/>
    <mergeCell ref="C169:C170"/>
    <mergeCell ref="D169:D170"/>
    <mergeCell ref="E169:E170"/>
    <mergeCell ref="F169:F170"/>
    <mergeCell ref="G169:H169"/>
    <mergeCell ref="G170:H170"/>
    <mergeCell ref="I169:I170"/>
    <mergeCell ref="J169:J170"/>
    <mergeCell ref="D167:D168"/>
    <mergeCell ref="E167:E168"/>
    <mergeCell ref="F167:F168"/>
    <mergeCell ref="G167:H167"/>
    <mergeCell ref="G168:H168"/>
    <mergeCell ref="M165:M166"/>
    <mergeCell ref="N165:N166"/>
    <mergeCell ref="O165:O166"/>
    <mergeCell ref="P165:P166"/>
    <mergeCell ref="Q165:Q166"/>
    <mergeCell ref="S165:S166"/>
    <mergeCell ref="G165:H165"/>
    <mergeCell ref="G166:H166"/>
    <mergeCell ref="I165:I166"/>
    <mergeCell ref="J165:J166"/>
    <mergeCell ref="K165:K166"/>
    <mergeCell ref="L165:L166"/>
    <mergeCell ref="V163:V164"/>
    <mergeCell ref="A165:B166"/>
    <mergeCell ref="C165:C166"/>
    <mergeCell ref="D165:D166"/>
    <mergeCell ref="E165:E166"/>
    <mergeCell ref="F165:F166"/>
    <mergeCell ref="K163:K164"/>
    <mergeCell ref="L163:L164"/>
    <mergeCell ref="M163:M164"/>
    <mergeCell ref="N163:N164"/>
    <mergeCell ref="O163:O164"/>
    <mergeCell ref="P163:P164"/>
    <mergeCell ref="O167:O168"/>
    <mergeCell ref="P167:P168"/>
    <mergeCell ref="Q167:Q168"/>
    <mergeCell ref="S167:S168"/>
    <mergeCell ref="T167:T168"/>
    <mergeCell ref="U167:U168"/>
    <mergeCell ref="I167:I168"/>
    <mergeCell ref="J167:J168"/>
    <mergeCell ref="K167:K168"/>
    <mergeCell ref="L167:L168"/>
    <mergeCell ref="M167:M168"/>
    <mergeCell ref="N167:N168"/>
    <mergeCell ref="T165:T166"/>
    <mergeCell ref="A163:B164"/>
    <mergeCell ref="C163:C164"/>
    <mergeCell ref="D163:D164"/>
    <mergeCell ref="U165:U166"/>
    <mergeCell ref="V165:V166"/>
    <mergeCell ref="A167:B168"/>
    <mergeCell ref="C167:C168"/>
    <mergeCell ref="E163:E164"/>
    <mergeCell ref="F163:F164"/>
    <mergeCell ref="G163:H163"/>
    <mergeCell ref="G164:H164"/>
    <mergeCell ref="I163:I164"/>
    <mergeCell ref="J163:J164"/>
    <mergeCell ref="P161:P162"/>
    <mergeCell ref="Q161:Q162"/>
    <mergeCell ref="S161:S162"/>
    <mergeCell ref="T161:T162"/>
    <mergeCell ref="U161:U162"/>
    <mergeCell ref="J161:J162"/>
    <mergeCell ref="K161:K162"/>
    <mergeCell ref="L161:L162"/>
    <mergeCell ref="M161:M162"/>
    <mergeCell ref="N161:N162"/>
    <mergeCell ref="O161:O162"/>
    <mergeCell ref="Q163:Q164"/>
    <mergeCell ref="S163:S164"/>
    <mergeCell ref="T163:T164"/>
    <mergeCell ref="U163:U164"/>
    <mergeCell ref="T159:T160"/>
    <mergeCell ref="U159:U160"/>
    <mergeCell ref="V159:V160"/>
    <mergeCell ref="A161:B162"/>
    <mergeCell ref="C161:C162"/>
    <mergeCell ref="D161:D162"/>
    <mergeCell ref="E161:E162"/>
    <mergeCell ref="F161:F162"/>
    <mergeCell ref="I161:I162"/>
    <mergeCell ref="M159:M160"/>
    <mergeCell ref="N159:N160"/>
    <mergeCell ref="O159:O160"/>
    <mergeCell ref="Q159:Q160"/>
    <mergeCell ref="R159:R160"/>
    <mergeCell ref="S159:S160"/>
    <mergeCell ref="G159:H159"/>
    <mergeCell ref="G160:H160"/>
    <mergeCell ref="I159:I160"/>
    <mergeCell ref="J159:J160"/>
    <mergeCell ref="K159:K160"/>
    <mergeCell ref="L159:L160"/>
    <mergeCell ref="G161:H161"/>
    <mergeCell ref="G162:H162"/>
    <mergeCell ref="V161:V162"/>
    <mergeCell ref="R157:R158"/>
    <mergeCell ref="S157:S158"/>
    <mergeCell ref="T157:T158"/>
    <mergeCell ref="U157:U158"/>
    <mergeCell ref="V157:V158"/>
    <mergeCell ref="A159:B160"/>
    <mergeCell ref="C159:C160"/>
    <mergeCell ref="D159:D160"/>
    <mergeCell ref="E159:E160"/>
    <mergeCell ref="F159:F160"/>
    <mergeCell ref="K157:K158"/>
    <mergeCell ref="L157:L158"/>
    <mergeCell ref="M157:M158"/>
    <mergeCell ref="N157:N158"/>
    <mergeCell ref="O157:O158"/>
    <mergeCell ref="Q157:Q158"/>
    <mergeCell ref="V155:V156"/>
    <mergeCell ref="A157:B158"/>
    <mergeCell ref="C157:C158"/>
    <mergeCell ref="D157:D158"/>
    <mergeCell ref="E157:E158"/>
    <mergeCell ref="F157:F158"/>
    <mergeCell ref="G157:H157"/>
    <mergeCell ref="G158:H158"/>
    <mergeCell ref="I157:I158"/>
    <mergeCell ref="J157:J158"/>
    <mergeCell ref="O155:O156"/>
    <mergeCell ref="Q155:Q156"/>
    <mergeCell ref="R155:R156"/>
    <mergeCell ref="S155:S156"/>
    <mergeCell ref="T155:T156"/>
    <mergeCell ref="U155:U156"/>
    <mergeCell ref="I155:I156"/>
    <mergeCell ref="J155:J156"/>
    <mergeCell ref="K155:K156"/>
    <mergeCell ref="L155:L156"/>
    <mergeCell ref="M155:M156"/>
    <mergeCell ref="N155:N156"/>
    <mergeCell ref="T153:T154"/>
    <mergeCell ref="U153:U154"/>
    <mergeCell ref="V153:V154"/>
    <mergeCell ref="A155:B156"/>
    <mergeCell ref="C155:C156"/>
    <mergeCell ref="D155:D156"/>
    <mergeCell ref="E155:E156"/>
    <mergeCell ref="F155:F156"/>
    <mergeCell ref="G155:H155"/>
    <mergeCell ref="G156:H156"/>
    <mergeCell ref="M153:M154"/>
    <mergeCell ref="N153:N154"/>
    <mergeCell ref="O153:O154"/>
    <mergeCell ref="Q153:Q154"/>
    <mergeCell ref="R153:R154"/>
    <mergeCell ref="S153:S154"/>
    <mergeCell ref="G153:H153"/>
    <mergeCell ref="G154:H154"/>
    <mergeCell ref="I153:I154"/>
    <mergeCell ref="J153:J154"/>
    <mergeCell ref="K153:K154"/>
    <mergeCell ref="L153:L154"/>
    <mergeCell ref="R151:R152"/>
    <mergeCell ref="S151:S152"/>
    <mergeCell ref="T151:T152"/>
    <mergeCell ref="U151:U152"/>
    <mergeCell ref="V151:V152"/>
    <mergeCell ref="A153:B154"/>
    <mergeCell ref="C153:C154"/>
    <mergeCell ref="D153:D154"/>
    <mergeCell ref="E153:E154"/>
    <mergeCell ref="F153:F154"/>
    <mergeCell ref="K151:K152"/>
    <mergeCell ref="L151:L152"/>
    <mergeCell ref="M151:M152"/>
    <mergeCell ref="N151:N152"/>
    <mergeCell ref="O151:O152"/>
    <mergeCell ref="Q151:Q152"/>
    <mergeCell ref="V149:V150"/>
    <mergeCell ref="A151:B152"/>
    <mergeCell ref="C151:C152"/>
    <mergeCell ref="D151:D152"/>
    <mergeCell ref="E151:E152"/>
    <mergeCell ref="F151:F152"/>
    <mergeCell ref="G151:H151"/>
    <mergeCell ref="G152:H152"/>
    <mergeCell ref="I151:I152"/>
    <mergeCell ref="J151:J152"/>
    <mergeCell ref="O149:O150"/>
    <mergeCell ref="Q149:Q150"/>
    <mergeCell ref="R149:R150"/>
    <mergeCell ref="S149:S150"/>
    <mergeCell ref="T149:T150"/>
    <mergeCell ref="U149:U150"/>
    <mergeCell ref="I149:I150"/>
    <mergeCell ref="J149:J150"/>
    <mergeCell ref="K149:K150"/>
    <mergeCell ref="L149:L150"/>
    <mergeCell ref="M149:M150"/>
    <mergeCell ref="N149:N150"/>
    <mergeCell ref="T147:T148"/>
    <mergeCell ref="U147:U148"/>
    <mergeCell ref="V147:V148"/>
    <mergeCell ref="A149:B150"/>
    <mergeCell ref="C149:C150"/>
    <mergeCell ref="D149:D150"/>
    <mergeCell ref="E149:E150"/>
    <mergeCell ref="F149:F150"/>
    <mergeCell ref="G149:H149"/>
    <mergeCell ref="G150:H150"/>
    <mergeCell ref="M147:M148"/>
    <mergeCell ref="N147:N148"/>
    <mergeCell ref="O147:O148"/>
    <mergeCell ref="Q147:Q148"/>
    <mergeCell ref="R147:R148"/>
    <mergeCell ref="S147:S148"/>
    <mergeCell ref="G147:H147"/>
    <mergeCell ref="G148:H148"/>
    <mergeCell ref="I147:I148"/>
    <mergeCell ref="J147:J148"/>
    <mergeCell ref="K147:K148"/>
    <mergeCell ref="L147:L148"/>
    <mergeCell ref="R145:R146"/>
    <mergeCell ref="S145:S146"/>
    <mergeCell ref="T145:T146"/>
    <mergeCell ref="U145:U146"/>
    <mergeCell ref="V145:V146"/>
    <mergeCell ref="A147:B148"/>
    <mergeCell ref="C147:C148"/>
    <mergeCell ref="D147:D148"/>
    <mergeCell ref="E147:E148"/>
    <mergeCell ref="F147:F148"/>
    <mergeCell ref="K145:K146"/>
    <mergeCell ref="L145:L146"/>
    <mergeCell ref="M145:M146"/>
    <mergeCell ref="N145:N146"/>
    <mergeCell ref="O145:O146"/>
    <mergeCell ref="Q145:Q146"/>
    <mergeCell ref="V143:V144"/>
    <mergeCell ref="A145:B146"/>
    <mergeCell ref="C145:C146"/>
    <mergeCell ref="D145:D146"/>
    <mergeCell ref="E145:E146"/>
    <mergeCell ref="F145:F146"/>
    <mergeCell ref="G145:H145"/>
    <mergeCell ref="G146:H146"/>
    <mergeCell ref="I145:I146"/>
    <mergeCell ref="J145:J146"/>
    <mergeCell ref="O143:O144"/>
    <mergeCell ref="Q143:Q144"/>
    <mergeCell ref="R143:R144"/>
    <mergeCell ref="S143:S144"/>
    <mergeCell ref="T143:T144"/>
    <mergeCell ref="U143:U144"/>
    <mergeCell ref="I143:I144"/>
    <mergeCell ref="J143:J144"/>
    <mergeCell ref="K143:K144"/>
    <mergeCell ref="L143:L144"/>
    <mergeCell ref="M143:M144"/>
    <mergeCell ref="N143:N144"/>
    <mergeCell ref="V139:V140"/>
    <mergeCell ref="G141:H141"/>
    <mergeCell ref="A143:B144"/>
    <mergeCell ref="C143:C144"/>
    <mergeCell ref="D143:D144"/>
    <mergeCell ref="E143:E144"/>
    <mergeCell ref="F143:F144"/>
    <mergeCell ref="G143:H143"/>
    <mergeCell ref="G144:H144"/>
    <mergeCell ref="O139:O140"/>
    <mergeCell ref="Q139:Q140"/>
    <mergeCell ref="R139:R140"/>
    <mergeCell ref="S139:S140"/>
    <mergeCell ref="T139:T140"/>
    <mergeCell ref="U139:U140"/>
    <mergeCell ref="I139:I140"/>
    <mergeCell ref="J139:J140"/>
    <mergeCell ref="K139:K140"/>
    <mergeCell ref="L139:L140"/>
    <mergeCell ref="M139:M140"/>
    <mergeCell ref="N139:N140"/>
    <mergeCell ref="A141:B142"/>
    <mergeCell ref="G142:H142"/>
    <mergeCell ref="U141:U142"/>
    <mergeCell ref="T141:T142"/>
    <mergeCell ref="S141:S142"/>
    <mergeCell ref="V137:V138"/>
    <mergeCell ref="A139:B140"/>
    <mergeCell ref="C139:C140"/>
    <mergeCell ref="D139:D140"/>
    <mergeCell ref="E139:E140"/>
    <mergeCell ref="F139:F140"/>
    <mergeCell ref="G139:H139"/>
    <mergeCell ref="G140:H140"/>
    <mergeCell ref="M137:M138"/>
    <mergeCell ref="N137:N138"/>
    <mergeCell ref="O137:O138"/>
    <mergeCell ref="Q137:Q138"/>
    <mergeCell ref="R137:R138"/>
    <mergeCell ref="S137:S138"/>
    <mergeCell ref="G137:H137"/>
    <mergeCell ref="G138:H138"/>
    <mergeCell ref="I137:I138"/>
    <mergeCell ref="J137:J138"/>
    <mergeCell ref="K137:K138"/>
    <mergeCell ref="L137:L138"/>
    <mergeCell ref="T137:T138"/>
    <mergeCell ref="U137:U138"/>
    <mergeCell ref="V135:V136"/>
    <mergeCell ref="A137:B138"/>
    <mergeCell ref="C137:C138"/>
    <mergeCell ref="D137:D138"/>
    <mergeCell ref="E137:E138"/>
    <mergeCell ref="F137:F138"/>
    <mergeCell ref="K135:K136"/>
    <mergeCell ref="L135:L136"/>
    <mergeCell ref="M135:M136"/>
    <mergeCell ref="N135:N136"/>
    <mergeCell ref="O135:O136"/>
    <mergeCell ref="Q135:Q136"/>
    <mergeCell ref="V133:V134"/>
    <mergeCell ref="A135:B136"/>
    <mergeCell ref="C135:C136"/>
    <mergeCell ref="D135:D136"/>
    <mergeCell ref="E135:E136"/>
    <mergeCell ref="F135:F136"/>
    <mergeCell ref="G135:H135"/>
    <mergeCell ref="G136:H136"/>
    <mergeCell ref="I135:I136"/>
    <mergeCell ref="J135:J136"/>
    <mergeCell ref="O133:O134"/>
    <mergeCell ref="Q133:Q134"/>
    <mergeCell ref="R133:R134"/>
    <mergeCell ref="S133:S134"/>
    <mergeCell ref="T133:T134"/>
    <mergeCell ref="U133:U134"/>
    <mergeCell ref="I133:I134"/>
    <mergeCell ref="J133:J134"/>
    <mergeCell ref="K133:K134"/>
    <mergeCell ref="L133:L134"/>
    <mergeCell ref="V131:V132"/>
    <mergeCell ref="A133:B134"/>
    <mergeCell ref="C133:C134"/>
    <mergeCell ref="D133:D134"/>
    <mergeCell ref="E133:E134"/>
    <mergeCell ref="F133:F134"/>
    <mergeCell ref="G133:H133"/>
    <mergeCell ref="G134:H134"/>
    <mergeCell ref="M131:M132"/>
    <mergeCell ref="N131:N132"/>
    <mergeCell ref="O131:O132"/>
    <mergeCell ref="Q131:Q132"/>
    <mergeCell ref="R131:R132"/>
    <mergeCell ref="S131:S132"/>
    <mergeCell ref="G131:H131"/>
    <mergeCell ref="G132:H132"/>
    <mergeCell ref="I131:I132"/>
    <mergeCell ref="J131:J132"/>
    <mergeCell ref="K131:K132"/>
    <mergeCell ref="L131:L132"/>
    <mergeCell ref="M133:M134"/>
    <mergeCell ref="N133:N134"/>
    <mergeCell ref="T131:T132"/>
    <mergeCell ref="U131:U132"/>
    <mergeCell ref="T129:T130"/>
    <mergeCell ref="U129:U130"/>
    <mergeCell ref="V129:V130"/>
    <mergeCell ref="A131:B132"/>
    <mergeCell ref="C131:C132"/>
    <mergeCell ref="D131:D132"/>
    <mergeCell ref="E131:E132"/>
    <mergeCell ref="F131:F132"/>
    <mergeCell ref="K129:K130"/>
    <mergeCell ref="L129:L130"/>
    <mergeCell ref="M129:M130"/>
    <mergeCell ref="N129:N130"/>
    <mergeCell ref="O129:O130"/>
    <mergeCell ref="Q129:Q130"/>
    <mergeCell ref="V127:V128"/>
    <mergeCell ref="A129:B130"/>
    <mergeCell ref="C129:C130"/>
    <mergeCell ref="D129:D130"/>
    <mergeCell ref="E129:E130"/>
    <mergeCell ref="F129:F130"/>
    <mergeCell ref="G129:H129"/>
    <mergeCell ref="G130:H130"/>
    <mergeCell ref="I129:I130"/>
    <mergeCell ref="J129:J130"/>
    <mergeCell ref="O127:O128"/>
    <mergeCell ref="Q127:Q128"/>
    <mergeCell ref="R127:R128"/>
    <mergeCell ref="S127:S128"/>
    <mergeCell ref="T127:T128"/>
    <mergeCell ref="U127:U128"/>
    <mergeCell ref="I127:I128"/>
    <mergeCell ref="J127:J128"/>
    <mergeCell ref="K127:K128"/>
    <mergeCell ref="L127:L128"/>
    <mergeCell ref="M127:M128"/>
    <mergeCell ref="N127:N128"/>
    <mergeCell ref="T125:T126"/>
    <mergeCell ref="U125:U126"/>
    <mergeCell ref="V125:V126"/>
    <mergeCell ref="A127:B128"/>
    <mergeCell ref="C127:C128"/>
    <mergeCell ref="D127:D128"/>
    <mergeCell ref="E127:E128"/>
    <mergeCell ref="F127:F128"/>
    <mergeCell ref="G127:H127"/>
    <mergeCell ref="G128:H128"/>
    <mergeCell ref="M125:M126"/>
    <mergeCell ref="N125:N126"/>
    <mergeCell ref="O125:O126"/>
    <mergeCell ref="Q125:Q126"/>
    <mergeCell ref="R125:R126"/>
    <mergeCell ref="S125:S126"/>
    <mergeCell ref="G125:H125"/>
    <mergeCell ref="G126:H126"/>
    <mergeCell ref="I125:I126"/>
    <mergeCell ref="J125:J126"/>
    <mergeCell ref="K125:K126"/>
    <mergeCell ref="L125:L126"/>
    <mergeCell ref="R123:R124"/>
    <mergeCell ref="S123:S124"/>
    <mergeCell ref="T123:T124"/>
    <mergeCell ref="U123:U124"/>
    <mergeCell ref="V123:V124"/>
    <mergeCell ref="A125:B126"/>
    <mergeCell ref="C125:C126"/>
    <mergeCell ref="D125:D126"/>
    <mergeCell ref="E125:E126"/>
    <mergeCell ref="F125:F126"/>
    <mergeCell ref="K123:K124"/>
    <mergeCell ref="L123:L124"/>
    <mergeCell ref="M123:M124"/>
    <mergeCell ref="N123:N124"/>
    <mergeCell ref="O123:O124"/>
    <mergeCell ref="Q123:Q124"/>
    <mergeCell ref="V121:V122"/>
    <mergeCell ref="A123:B124"/>
    <mergeCell ref="C123:C124"/>
    <mergeCell ref="D123:D124"/>
    <mergeCell ref="E123:E124"/>
    <mergeCell ref="F123:F124"/>
    <mergeCell ref="G123:H123"/>
    <mergeCell ref="G124:H124"/>
    <mergeCell ref="I123:I124"/>
    <mergeCell ref="J123:J124"/>
    <mergeCell ref="O121:O122"/>
    <mergeCell ref="Q121:Q122"/>
    <mergeCell ref="R121:R122"/>
    <mergeCell ref="S121:S122"/>
    <mergeCell ref="T121:T122"/>
    <mergeCell ref="U121:U122"/>
    <mergeCell ref="I121:I122"/>
    <mergeCell ref="J121:J122"/>
    <mergeCell ref="K121:K122"/>
    <mergeCell ref="L121:L122"/>
    <mergeCell ref="M121:M122"/>
    <mergeCell ref="N121:N122"/>
    <mergeCell ref="T119:T120"/>
    <mergeCell ref="U119:U120"/>
    <mergeCell ref="V119:V120"/>
    <mergeCell ref="A121:B122"/>
    <mergeCell ref="C121:C122"/>
    <mergeCell ref="D121:D122"/>
    <mergeCell ref="E121:E122"/>
    <mergeCell ref="F121:F122"/>
    <mergeCell ref="G121:H121"/>
    <mergeCell ref="G122:H122"/>
    <mergeCell ref="M119:M120"/>
    <mergeCell ref="N119:N120"/>
    <mergeCell ref="O119:O120"/>
    <mergeCell ref="Q119:Q120"/>
    <mergeCell ref="R119:R120"/>
    <mergeCell ref="S119:S120"/>
    <mergeCell ref="G119:H119"/>
    <mergeCell ref="G120:H120"/>
    <mergeCell ref="I119:I120"/>
    <mergeCell ref="J119:J120"/>
    <mergeCell ref="K119:K120"/>
    <mergeCell ref="L119:L120"/>
    <mergeCell ref="R117:R118"/>
    <mergeCell ref="S117:S118"/>
    <mergeCell ref="T117:T118"/>
    <mergeCell ref="U117:U118"/>
    <mergeCell ref="V117:V118"/>
    <mergeCell ref="A119:B120"/>
    <mergeCell ref="C119:C120"/>
    <mergeCell ref="D119:D120"/>
    <mergeCell ref="E119:E120"/>
    <mergeCell ref="F119:F120"/>
    <mergeCell ref="K117:K118"/>
    <mergeCell ref="L117:L118"/>
    <mergeCell ref="M117:M118"/>
    <mergeCell ref="N117:N118"/>
    <mergeCell ref="O117:O118"/>
    <mergeCell ref="Q117:Q118"/>
    <mergeCell ref="V115:V116"/>
    <mergeCell ref="A117:B118"/>
    <mergeCell ref="C117:C118"/>
    <mergeCell ref="D117:D118"/>
    <mergeCell ref="E117:E118"/>
    <mergeCell ref="F117:F118"/>
    <mergeCell ref="G117:H117"/>
    <mergeCell ref="G118:H118"/>
    <mergeCell ref="I117:I118"/>
    <mergeCell ref="J117:J118"/>
    <mergeCell ref="O115:O116"/>
    <mergeCell ref="Q115:Q116"/>
    <mergeCell ref="R115:R116"/>
    <mergeCell ref="S115:S116"/>
    <mergeCell ref="T115:T116"/>
    <mergeCell ref="U115:U116"/>
    <mergeCell ref="I115:I116"/>
    <mergeCell ref="J115:J116"/>
    <mergeCell ref="K115:K116"/>
    <mergeCell ref="L115:L116"/>
    <mergeCell ref="M115:M116"/>
    <mergeCell ref="N115:N116"/>
    <mergeCell ref="T113:T114"/>
    <mergeCell ref="U113:U114"/>
    <mergeCell ref="V113:V114"/>
    <mergeCell ref="A115:B116"/>
    <mergeCell ref="C115:C116"/>
    <mergeCell ref="D115:D116"/>
    <mergeCell ref="E115:E116"/>
    <mergeCell ref="F115:F116"/>
    <mergeCell ref="G115:H115"/>
    <mergeCell ref="G116:H116"/>
    <mergeCell ref="M113:M114"/>
    <mergeCell ref="N113:N114"/>
    <mergeCell ref="O113:O114"/>
    <mergeCell ref="Q113:Q114"/>
    <mergeCell ref="R113:R114"/>
    <mergeCell ref="S113:S114"/>
    <mergeCell ref="G113:H113"/>
    <mergeCell ref="G114:H114"/>
    <mergeCell ref="I113:I114"/>
    <mergeCell ref="J113:J114"/>
    <mergeCell ref="K113:K114"/>
    <mergeCell ref="L113:L114"/>
    <mergeCell ref="R111:R112"/>
    <mergeCell ref="S111:S112"/>
    <mergeCell ref="T111:T112"/>
    <mergeCell ref="U111:U112"/>
    <mergeCell ref="V111:V112"/>
    <mergeCell ref="A113:B114"/>
    <mergeCell ref="C113:C114"/>
    <mergeCell ref="D113:D114"/>
    <mergeCell ref="E113:E114"/>
    <mergeCell ref="F113:F114"/>
    <mergeCell ref="K111:K112"/>
    <mergeCell ref="L111:L112"/>
    <mergeCell ref="M111:M112"/>
    <mergeCell ref="N111:N112"/>
    <mergeCell ref="O111:O112"/>
    <mergeCell ref="Q111:Q112"/>
    <mergeCell ref="V109:V110"/>
    <mergeCell ref="A111:B112"/>
    <mergeCell ref="C111:C112"/>
    <mergeCell ref="D111:D112"/>
    <mergeCell ref="E111:E112"/>
    <mergeCell ref="F111:F112"/>
    <mergeCell ref="G111:H111"/>
    <mergeCell ref="G112:H112"/>
    <mergeCell ref="I111:I112"/>
    <mergeCell ref="J111:J112"/>
    <mergeCell ref="O109:O110"/>
    <mergeCell ref="Q109:Q110"/>
    <mergeCell ref="R109:R110"/>
    <mergeCell ref="S109:S110"/>
    <mergeCell ref="T109:T110"/>
    <mergeCell ref="U109:U110"/>
    <mergeCell ref="I109:I110"/>
    <mergeCell ref="J109:J110"/>
    <mergeCell ref="K109:K110"/>
    <mergeCell ref="L109:L110"/>
    <mergeCell ref="M109:M110"/>
    <mergeCell ref="N109:N110"/>
    <mergeCell ref="T107:T108"/>
    <mergeCell ref="U107:U108"/>
    <mergeCell ref="V107:V108"/>
    <mergeCell ref="A109:B110"/>
    <mergeCell ref="C109:C110"/>
    <mergeCell ref="D109:D110"/>
    <mergeCell ref="E109:E110"/>
    <mergeCell ref="F109:F110"/>
    <mergeCell ref="G109:H109"/>
    <mergeCell ref="G110:H110"/>
    <mergeCell ref="M107:M108"/>
    <mergeCell ref="N107:N108"/>
    <mergeCell ref="O107:O108"/>
    <mergeCell ref="Q107:Q108"/>
    <mergeCell ref="R107:R108"/>
    <mergeCell ref="S107:S108"/>
    <mergeCell ref="G107:H107"/>
    <mergeCell ref="G108:H108"/>
    <mergeCell ref="I107:I108"/>
    <mergeCell ref="J107:J108"/>
    <mergeCell ref="K107:K108"/>
    <mergeCell ref="L107:L108"/>
    <mergeCell ref="R105:R106"/>
    <mergeCell ref="S105:S106"/>
    <mergeCell ref="T105:T106"/>
    <mergeCell ref="U105:U106"/>
    <mergeCell ref="V105:V106"/>
    <mergeCell ref="A107:B108"/>
    <mergeCell ref="C107:C108"/>
    <mergeCell ref="D107:D108"/>
    <mergeCell ref="E107:E108"/>
    <mergeCell ref="F107:F108"/>
    <mergeCell ref="K105:K106"/>
    <mergeCell ref="L105:L106"/>
    <mergeCell ref="M105:M106"/>
    <mergeCell ref="N105:N106"/>
    <mergeCell ref="O105:O106"/>
    <mergeCell ref="Q105:Q106"/>
    <mergeCell ref="V103:V104"/>
    <mergeCell ref="A105:B106"/>
    <mergeCell ref="C105:C106"/>
    <mergeCell ref="D105:D106"/>
    <mergeCell ref="E105:E106"/>
    <mergeCell ref="F105:F106"/>
    <mergeCell ref="G105:H105"/>
    <mergeCell ref="G106:H106"/>
    <mergeCell ref="I105:I106"/>
    <mergeCell ref="J105:J106"/>
    <mergeCell ref="O103:O104"/>
    <mergeCell ref="Q103:Q104"/>
    <mergeCell ref="R103:R104"/>
    <mergeCell ref="S103:S104"/>
    <mergeCell ref="T103:T104"/>
    <mergeCell ref="U103:U104"/>
    <mergeCell ref="I103:I104"/>
    <mergeCell ref="J103:J104"/>
    <mergeCell ref="K103:K104"/>
    <mergeCell ref="L103:L104"/>
    <mergeCell ref="M103:M104"/>
    <mergeCell ref="N103:N104"/>
    <mergeCell ref="T101:T102"/>
    <mergeCell ref="U101:U102"/>
    <mergeCell ref="V101:V102"/>
    <mergeCell ref="A103:B104"/>
    <mergeCell ref="C103:C104"/>
    <mergeCell ref="D103:D104"/>
    <mergeCell ref="E103:E104"/>
    <mergeCell ref="F103:F104"/>
    <mergeCell ref="G103:H103"/>
    <mergeCell ref="G104:H104"/>
    <mergeCell ref="M101:M102"/>
    <mergeCell ref="N101:N102"/>
    <mergeCell ref="O101:O102"/>
    <mergeCell ref="Q101:Q102"/>
    <mergeCell ref="R101:R102"/>
    <mergeCell ref="S101:S102"/>
    <mergeCell ref="G101:H101"/>
    <mergeCell ref="G102:H102"/>
    <mergeCell ref="I101:I102"/>
    <mergeCell ref="J101:J102"/>
    <mergeCell ref="K101:K102"/>
    <mergeCell ref="L101:L102"/>
    <mergeCell ref="R99:R100"/>
    <mergeCell ref="S99:S100"/>
    <mergeCell ref="T99:T100"/>
    <mergeCell ref="U99:U100"/>
    <mergeCell ref="V99:V100"/>
    <mergeCell ref="A101:B102"/>
    <mergeCell ref="C101:C102"/>
    <mergeCell ref="D101:D102"/>
    <mergeCell ref="E101:E102"/>
    <mergeCell ref="F101:F102"/>
    <mergeCell ref="K99:K100"/>
    <mergeCell ref="L99:L100"/>
    <mergeCell ref="M99:M100"/>
    <mergeCell ref="N99:N100"/>
    <mergeCell ref="O99:O100"/>
    <mergeCell ref="Q99:Q100"/>
    <mergeCell ref="V97:V98"/>
    <mergeCell ref="A99:B100"/>
    <mergeCell ref="C99:C100"/>
    <mergeCell ref="D99:D100"/>
    <mergeCell ref="E99:E100"/>
    <mergeCell ref="F99:F100"/>
    <mergeCell ref="G99:H99"/>
    <mergeCell ref="G100:H100"/>
    <mergeCell ref="I99:I100"/>
    <mergeCell ref="J99:J100"/>
    <mergeCell ref="O97:O98"/>
    <mergeCell ref="Q97:Q98"/>
    <mergeCell ref="R97:R98"/>
    <mergeCell ref="S97:S98"/>
    <mergeCell ref="T97:T98"/>
    <mergeCell ref="U97:U98"/>
    <mergeCell ref="I97:I98"/>
    <mergeCell ref="J97:J98"/>
    <mergeCell ref="K97:K98"/>
    <mergeCell ref="L97:L98"/>
    <mergeCell ref="M97:M98"/>
    <mergeCell ref="N97:N98"/>
    <mergeCell ref="T95:T96"/>
    <mergeCell ref="U95:U96"/>
    <mergeCell ref="V95:V96"/>
    <mergeCell ref="A97:B98"/>
    <mergeCell ref="C97:C98"/>
    <mergeCell ref="D97:D98"/>
    <mergeCell ref="E97:E98"/>
    <mergeCell ref="F97:F98"/>
    <mergeCell ref="G97:H97"/>
    <mergeCell ref="G98:H98"/>
    <mergeCell ref="M95:M96"/>
    <mergeCell ref="N95:N96"/>
    <mergeCell ref="O95:O96"/>
    <mergeCell ref="Q95:Q96"/>
    <mergeCell ref="R95:R96"/>
    <mergeCell ref="S95:S96"/>
    <mergeCell ref="G95:H95"/>
    <mergeCell ref="G96:H96"/>
    <mergeCell ref="I95:I96"/>
    <mergeCell ref="J95:J96"/>
    <mergeCell ref="K95:K96"/>
    <mergeCell ref="L95:L96"/>
    <mergeCell ref="R93:R94"/>
    <mergeCell ref="S93:S94"/>
    <mergeCell ref="T93:T94"/>
    <mergeCell ref="U93:U94"/>
    <mergeCell ref="V93:V94"/>
    <mergeCell ref="A95:B96"/>
    <mergeCell ref="C95:C96"/>
    <mergeCell ref="D95:D96"/>
    <mergeCell ref="E95:E96"/>
    <mergeCell ref="F95:F96"/>
    <mergeCell ref="K93:K94"/>
    <mergeCell ref="L93:L94"/>
    <mergeCell ref="M93:M94"/>
    <mergeCell ref="O93:O94"/>
    <mergeCell ref="P93:P94"/>
    <mergeCell ref="Q93:Q94"/>
    <mergeCell ref="V91:V92"/>
    <mergeCell ref="A93:B94"/>
    <mergeCell ref="C93:C94"/>
    <mergeCell ref="D93:D94"/>
    <mergeCell ref="E93:E94"/>
    <mergeCell ref="F93:F94"/>
    <mergeCell ref="G93:H93"/>
    <mergeCell ref="G94:H94"/>
    <mergeCell ref="I93:I94"/>
    <mergeCell ref="J93:J94"/>
    <mergeCell ref="P91:P92"/>
    <mergeCell ref="Q91:Q92"/>
    <mergeCell ref="R91:R92"/>
    <mergeCell ref="S91:S92"/>
    <mergeCell ref="T91:T92"/>
    <mergeCell ref="U91:U92"/>
    <mergeCell ref="I91:I92"/>
    <mergeCell ref="J91:J92"/>
    <mergeCell ref="K91:K92"/>
    <mergeCell ref="L91:L92"/>
    <mergeCell ref="M91:M92"/>
    <mergeCell ref="O91:O92"/>
    <mergeCell ref="T89:T90"/>
    <mergeCell ref="U89:U90"/>
    <mergeCell ref="V89:V90"/>
    <mergeCell ref="A91:B92"/>
    <mergeCell ref="C91:C92"/>
    <mergeCell ref="D91:D92"/>
    <mergeCell ref="E91:E92"/>
    <mergeCell ref="F91:F92"/>
    <mergeCell ref="G91:H91"/>
    <mergeCell ref="G92:H92"/>
    <mergeCell ref="L89:L90"/>
    <mergeCell ref="O89:O90"/>
    <mergeCell ref="P89:P90"/>
    <mergeCell ref="Q89:Q90"/>
    <mergeCell ref="R89:R90"/>
    <mergeCell ref="S89:S90"/>
    <mergeCell ref="G89:H89"/>
    <mergeCell ref="G90:H90"/>
    <mergeCell ref="I89:I90"/>
    <mergeCell ref="J89:J90"/>
    <mergeCell ref="K89:K90"/>
    <mergeCell ref="M89:M90"/>
    <mergeCell ref="R87:R88"/>
    <mergeCell ref="S87:S88"/>
    <mergeCell ref="T87:T88"/>
    <mergeCell ref="U87:U88"/>
    <mergeCell ref="V87:V88"/>
    <mergeCell ref="A89:B90"/>
    <mergeCell ref="C89:C90"/>
    <mergeCell ref="D89:D90"/>
    <mergeCell ref="E89:E90"/>
    <mergeCell ref="F89:F90"/>
    <mergeCell ref="K87:K88"/>
    <mergeCell ref="L87:L88"/>
    <mergeCell ref="M87:M88"/>
    <mergeCell ref="O87:O88"/>
    <mergeCell ref="P87:P88"/>
    <mergeCell ref="Q87:Q88"/>
    <mergeCell ref="V85:V86"/>
    <mergeCell ref="A87:B88"/>
    <mergeCell ref="C87:C88"/>
    <mergeCell ref="D87:D88"/>
    <mergeCell ref="E87:E88"/>
    <mergeCell ref="F87:F88"/>
    <mergeCell ref="G87:H87"/>
    <mergeCell ref="G88:H88"/>
    <mergeCell ref="I87:I88"/>
    <mergeCell ref="J87:J88"/>
    <mergeCell ref="P85:P86"/>
    <mergeCell ref="Q85:Q86"/>
    <mergeCell ref="R85:R86"/>
    <mergeCell ref="S85:S86"/>
    <mergeCell ref="T85:T86"/>
    <mergeCell ref="U85:U86"/>
    <mergeCell ref="I85:I86"/>
    <mergeCell ref="J85:J86"/>
    <mergeCell ref="K85:K86"/>
    <mergeCell ref="L85:L86"/>
    <mergeCell ref="M85:M86"/>
    <mergeCell ref="O85:O86"/>
    <mergeCell ref="T83:T84"/>
    <mergeCell ref="U83:U84"/>
    <mergeCell ref="V83:V84"/>
    <mergeCell ref="A85:B86"/>
    <mergeCell ref="C85:C86"/>
    <mergeCell ref="D85:D86"/>
    <mergeCell ref="E85:E86"/>
    <mergeCell ref="F85:F86"/>
    <mergeCell ref="G85:H85"/>
    <mergeCell ref="G86:H86"/>
    <mergeCell ref="M83:M84"/>
    <mergeCell ref="O83:O84"/>
    <mergeCell ref="P83:P84"/>
    <mergeCell ref="Q83:Q84"/>
    <mergeCell ref="R83:R84"/>
    <mergeCell ref="S83:S84"/>
    <mergeCell ref="G83:H83"/>
    <mergeCell ref="G84:H84"/>
    <mergeCell ref="I83:I84"/>
    <mergeCell ref="J83:J84"/>
    <mergeCell ref="K83:K84"/>
    <mergeCell ref="L83:L84"/>
    <mergeCell ref="R81:R82"/>
    <mergeCell ref="S81:S82"/>
    <mergeCell ref="T81:T82"/>
    <mergeCell ref="U81:U82"/>
    <mergeCell ref="V81:V82"/>
    <mergeCell ref="A83:B84"/>
    <mergeCell ref="C83:C84"/>
    <mergeCell ref="D83:D84"/>
    <mergeCell ref="E83:E84"/>
    <mergeCell ref="F83:F84"/>
    <mergeCell ref="K81:K82"/>
    <mergeCell ref="L81:L82"/>
    <mergeCell ref="M81:M82"/>
    <mergeCell ref="O81:O82"/>
    <mergeCell ref="P81:P82"/>
    <mergeCell ref="Q81:Q82"/>
    <mergeCell ref="V79:V80"/>
    <mergeCell ref="A81:B82"/>
    <mergeCell ref="C81:C82"/>
    <mergeCell ref="D81:D82"/>
    <mergeCell ref="E81:E82"/>
    <mergeCell ref="F81:F82"/>
    <mergeCell ref="G81:H81"/>
    <mergeCell ref="G82:H82"/>
    <mergeCell ref="I81:I82"/>
    <mergeCell ref="J81:J82"/>
    <mergeCell ref="P79:P80"/>
    <mergeCell ref="Q79:Q80"/>
    <mergeCell ref="R79:R80"/>
    <mergeCell ref="S79:S80"/>
    <mergeCell ref="T79:T80"/>
    <mergeCell ref="U79:U80"/>
    <mergeCell ref="I79:I80"/>
    <mergeCell ref="J79:J80"/>
    <mergeCell ref="K79:K80"/>
    <mergeCell ref="L79:L80"/>
    <mergeCell ref="M79:M80"/>
    <mergeCell ref="O79:O80"/>
    <mergeCell ref="T77:T78"/>
    <mergeCell ref="U77:U78"/>
    <mergeCell ref="V77:V78"/>
    <mergeCell ref="A79:B80"/>
    <mergeCell ref="C79:C80"/>
    <mergeCell ref="D79:D80"/>
    <mergeCell ref="E79:E80"/>
    <mergeCell ref="F79:F80"/>
    <mergeCell ref="G79:H79"/>
    <mergeCell ref="G80:H80"/>
    <mergeCell ref="M77:M78"/>
    <mergeCell ref="O77:O78"/>
    <mergeCell ref="P77:P78"/>
    <mergeCell ref="Q77:Q78"/>
    <mergeCell ref="R77:R78"/>
    <mergeCell ref="S77:S78"/>
    <mergeCell ref="G77:H77"/>
    <mergeCell ref="G78:H78"/>
    <mergeCell ref="I77:I78"/>
    <mergeCell ref="J77:J78"/>
    <mergeCell ref="K77:K78"/>
    <mergeCell ref="L77:L78"/>
    <mergeCell ref="R75:R76"/>
    <mergeCell ref="S75:S76"/>
    <mergeCell ref="T75:T76"/>
    <mergeCell ref="U75:U76"/>
    <mergeCell ref="V75:V76"/>
    <mergeCell ref="A77:B78"/>
    <mergeCell ref="C77:C78"/>
    <mergeCell ref="D77:D78"/>
    <mergeCell ref="E77:E78"/>
    <mergeCell ref="F77:F78"/>
    <mergeCell ref="K75:K76"/>
    <mergeCell ref="L75:L76"/>
    <mergeCell ref="M75:M76"/>
    <mergeCell ref="O75:O76"/>
    <mergeCell ref="P75:P76"/>
    <mergeCell ref="Q75:Q76"/>
    <mergeCell ref="V73:V74"/>
    <mergeCell ref="A75:B76"/>
    <mergeCell ref="C75:C76"/>
    <mergeCell ref="D75:D76"/>
    <mergeCell ref="E75:E76"/>
    <mergeCell ref="F75:F76"/>
    <mergeCell ref="G75:H75"/>
    <mergeCell ref="G76:H76"/>
    <mergeCell ref="I75:I76"/>
    <mergeCell ref="J75:J76"/>
    <mergeCell ref="P73:P74"/>
    <mergeCell ref="Q73:Q74"/>
    <mergeCell ref="R73:R74"/>
    <mergeCell ref="S73:S74"/>
    <mergeCell ref="T73:T74"/>
    <mergeCell ref="U73:U74"/>
    <mergeCell ref="I73:I74"/>
    <mergeCell ref="J73:J74"/>
    <mergeCell ref="K73:K74"/>
    <mergeCell ref="L73:L74"/>
    <mergeCell ref="M73:M74"/>
    <mergeCell ref="O73:O74"/>
    <mergeCell ref="V69:V70"/>
    <mergeCell ref="G71:H71"/>
    <mergeCell ref="A73:B74"/>
    <mergeCell ref="C73:C74"/>
    <mergeCell ref="D73:D74"/>
    <mergeCell ref="E73:E74"/>
    <mergeCell ref="F73:F74"/>
    <mergeCell ref="G73:H73"/>
    <mergeCell ref="G74:H74"/>
    <mergeCell ref="P69:P70"/>
    <mergeCell ref="Q69:Q70"/>
    <mergeCell ref="R69:R70"/>
    <mergeCell ref="S69:S70"/>
    <mergeCell ref="T69:T70"/>
    <mergeCell ref="U69:U70"/>
    <mergeCell ref="I69:I70"/>
    <mergeCell ref="J69:J70"/>
    <mergeCell ref="K69:K70"/>
    <mergeCell ref="L69:L70"/>
    <mergeCell ref="M69:M70"/>
    <mergeCell ref="O69:O70"/>
    <mergeCell ref="A69:B70"/>
    <mergeCell ref="C69:C70"/>
    <mergeCell ref="D69:D70"/>
    <mergeCell ref="E69:E70"/>
    <mergeCell ref="F69:F70"/>
    <mergeCell ref="U67:U68"/>
    <mergeCell ref="V67:V68"/>
    <mergeCell ref="J67:J68"/>
    <mergeCell ref="K67:K68"/>
    <mergeCell ref="L67:L68"/>
    <mergeCell ref="M67:M68"/>
    <mergeCell ref="O67:O68"/>
    <mergeCell ref="P67:P68"/>
    <mergeCell ref="U65:U66"/>
    <mergeCell ref="V65:V66"/>
    <mergeCell ref="A65:B66"/>
    <mergeCell ref="C65:C66"/>
    <mergeCell ref="D65:D66"/>
    <mergeCell ref="E65:E66"/>
    <mergeCell ref="F65:F66"/>
    <mergeCell ref="G65:H65"/>
    <mergeCell ref="O61:O62"/>
    <mergeCell ref="P61:P62"/>
    <mergeCell ref="Q61:Q62"/>
    <mergeCell ref="R61:R62"/>
    <mergeCell ref="S61:S62"/>
    <mergeCell ref="T61:T62"/>
    <mergeCell ref="I61:I62"/>
    <mergeCell ref="J61:J62"/>
    <mergeCell ref="K61:K62"/>
    <mergeCell ref="N61:N62"/>
    <mergeCell ref="A67:B68"/>
    <mergeCell ref="C67:C68"/>
    <mergeCell ref="D67:D68"/>
    <mergeCell ref="E67:E68"/>
    <mergeCell ref="F67:F68"/>
    <mergeCell ref="G67:H67"/>
    <mergeCell ref="U59:U60"/>
    <mergeCell ref="V59:V60"/>
    <mergeCell ref="C61:C62"/>
    <mergeCell ref="D61:D62"/>
    <mergeCell ref="E61:E62"/>
    <mergeCell ref="F61:F62"/>
    <mergeCell ref="N59:N60"/>
    <mergeCell ref="O59:O60"/>
    <mergeCell ref="P59:P60"/>
    <mergeCell ref="Q59:Q60"/>
    <mergeCell ref="R59:R60"/>
    <mergeCell ref="S59:S60"/>
    <mergeCell ref="I59:I60"/>
    <mergeCell ref="J59:J60"/>
    <mergeCell ref="K59:K60"/>
    <mergeCell ref="C59:C60"/>
    <mergeCell ref="D59:D60"/>
    <mergeCell ref="E59:E60"/>
    <mergeCell ref="F59:F60"/>
    <mergeCell ref="G60:H60"/>
    <mergeCell ref="G59:H59"/>
    <mergeCell ref="U61:U62"/>
    <mergeCell ref="V61:V62"/>
    <mergeCell ref="G53:H53"/>
    <mergeCell ref="G55:H55"/>
    <mergeCell ref="G57:H57"/>
    <mergeCell ref="P51:P52"/>
    <mergeCell ref="Q51:Q52"/>
    <mergeCell ref="R51:R52"/>
    <mergeCell ref="S51:S52"/>
    <mergeCell ref="T51:T52"/>
    <mergeCell ref="U51:U52"/>
    <mergeCell ref="J51:J52"/>
    <mergeCell ref="K51:K52"/>
    <mergeCell ref="N51:N52"/>
    <mergeCell ref="O51:O52"/>
    <mergeCell ref="A53:B54"/>
    <mergeCell ref="G54:H54"/>
    <mergeCell ref="F53:F54"/>
    <mergeCell ref="E53:E54"/>
    <mergeCell ref="D53:D54"/>
    <mergeCell ref="C53:C54"/>
    <mergeCell ref="K53:K54"/>
    <mergeCell ref="J53:J54"/>
    <mergeCell ref="I53:I54"/>
    <mergeCell ref="U53:U54"/>
    <mergeCell ref="T53:T54"/>
    <mergeCell ref="A55:B56"/>
    <mergeCell ref="E55:E56"/>
    <mergeCell ref="D55:D56"/>
    <mergeCell ref="C55:C56"/>
    <mergeCell ref="Q53:Q54"/>
    <mergeCell ref="P53:P54"/>
    <mergeCell ref="O53:O54"/>
    <mergeCell ref="E57:E58"/>
    <mergeCell ref="V49:V50"/>
    <mergeCell ref="C51:C52"/>
    <mergeCell ref="D51:D52"/>
    <mergeCell ref="E51:E52"/>
    <mergeCell ref="F51:F52"/>
    <mergeCell ref="I51:I52"/>
    <mergeCell ref="O49:O50"/>
    <mergeCell ref="P49:P50"/>
    <mergeCell ref="Q49:Q50"/>
    <mergeCell ref="R49:R50"/>
    <mergeCell ref="S49:S50"/>
    <mergeCell ref="T49:T50"/>
    <mergeCell ref="I49:I50"/>
    <mergeCell ref="J49:J50"/>
    <mergeCell ref="K49:K50"/>
    <mergeCell ref="N49:N50"/>
    <mergeCell ref="C49:C50"/>
    <mergeCell ref="D49:D50"/>
    <mergeCell ref="E49:E50"/>
    <mergeCell ref="F49:F50"/>
    <mergeCell ref="G49:H49"/>
    <mergeCell ref="G50:H50"/>
    <mergeCell ref="V51:V52"/>
    <mergeCell ref="M43:M44"/>
    <mergeCell ref="M45:M46"/>
    <mergeCell ref="N43:N44"/>
    <mergeCell ref="A49:B50"/>
    <mergeCell ref="A39:B40"/>
    <mergeCell ref="C39:C40"/>
    <mergeCell ref="D39:D40"/>
    <mergeCell ref="E39:E40"/>
    <mergeCell ref="F39:F40"/>
    <mergeCell ref="G39:H39"/>
    <mergeCell ref="U35:U36"/>
    <mergeCell ref="V35:V36"/>
    <mergeCell ref="C37:U37"/>
    <mergeCell ref="C38:U38"/>
    <mergeCell ref="G40:H40"/>
    <mergeCell ref="J39:J40"/>
    <mergeCell ref="K39:K40"/>
    <mergeCell ref="I35:I36"/>
    <mergeCell ref="K35:K36"/>
    <mergeCell ref="M35:M36"/>
    <mergeCell ref="O35:O36"/>
    <mergeCell ref="I39:I40"/>
    <mergeCell ref="R45:R46"/>
    <mergeCell ref="S45:S46"/>
    <mergeCell ref="T45:T46"/>
    <mergeCell ref="U45:U46"/>
    <mergeCell ref="G48:H48"/>
    <mergeCell ref="A47:B48"/>
    <mergeCell ref="C47:C48"/>
    <mergeCell ref="U49:U50"/>
    <mergeCell ref="D47:D48"/>
    <mergeCell ref="E47:E48"/>
    <mergeCell ref="F47:F48"/>
    <mergeCell ref="I47:I48"/>
    <mergeCell ref="K47:K48"/>
    <mergeCell ref="J47:J48"/>
    <mergeCell ref="U29:U30"/>
    <mergeCell ref="V29:V30"/>
    <mergeCell ref="A35:B36"/>
    <mergeCell ref="C35:C36"/>
    <mergeCell ref="D35:D36"/>
    <mergeCell ref="E35:E36"/>
    <mergeCell ref="G35:H35"/>
    <mergeCell ref="G36:H36"/>
    <mergeCell ref="M29:M30"/>
    <mergeCell ref="N29:N30"/>
    <mergeCell ref="O29:O30"/>
    <mergeCell ref="P29:P30"/>
    <mergeCell ref="Q29:Q30"/>
    <mergeCell ref="S29:S30"/>
    <mergeCell ref="G29:H29"/>
    <mergeCell ref="G30:H30"/>
    <mergeCell ref="I29:I30"/>
    <mergeCell ref="J29:J30"/>
    <mergeCell ref="K29:K30"/>
    <mergeCell ref="A31:B32"/>
    <mergeCell ref="F31:F32"/>
    <mergeCell ref="E31:E32"/>
    <mergeCell ref="D31:D32"/>
    <mergeCell ref="C31:C32"/>
    <mergeCell ref="U31:U32"/>
    <mergeCell ref="G31:H31"/>
    <mergeCell ref="U33:U34"/>
    <mergeCell ref="L31:L32"/>
    <mergeCell ref="U27:U28"/>
    <mergeCell ref="V27:V28"/>
    <mergeCell ref="A29:B30"/>
    <mergeCell ref="C29:C30"/>
    <mergeCell ref="D29:D30"/>
    <mergeCell ref="E29:E30"/>
    <mergeCell ref="F29:F30"/>
    <mergeCell ref="J27:J28"/>
    <mergeCell ref="K27:K28"/>
    <mergeCell ref="L27:L28"/>
    <mergeCell ref="M27:M28"/>
    <mergeCell ref="N27:N28"/>
    <mergeCell ref="O27:O28"/>
    <mergeCell ref="Q27:Q28"/>
    <mergeCell ref="S27:S28"/>
    <mergeCell ref="T27:T28"/>
    <mergeCell ref="F33:F34"/>
    <mergeCell ref="E33:E34"/>
    <mergeCell ref="D33:D34"/>
    <mergeCell ref="C33:C34"/>
    <mergeCell ref="A27:B28"/>
    <mergeCell ref="C27:C28"/>
    <mergeCell ref="D27:D28"/>
    <mergeCell ref="E27:E28"/>
    <mergeCell ref="F27:F28"/>
    <mergeCell ref="G27:H27"/>
    <mergeCell ref="G28:H28"/>
    <mergeCell ref="I27:I28"/>
    <mergeCell ref="M33:M34"/>
    <mergeCell ref="N33:N34"/>
    <mergeCell ref="O33:O34"/>
    <mergeCell ref="P33:P34"/>
    <mergeCell ref="O25:O26"/>
    <mergeCell ref="P25:P26"/>
    <mergeCell ref="Q25:Q26"/>
    <mergeCell ref="S25:S26"/>
    <mergeCell ref="T25:T26"/>
    <mergeCell ref="U25:U26"/>
    <mergeCell ref="I25:I26"/>
    <mergeCell ref="J25:J26"/>
    <mergeCell ref="K25:K26"/>
    <mergeCell ref="L25:L26"/>
    <mergeCell ref="M25:M26"/>
    <mergeCell ref="N25:N26"/>
    <mergeCell ref="U23:U24"/>
    <mergeCell ref="V23:V24"/>
    <mergeCell ref="A25:B26"/>
    <mergeCell ref="C25:C26"/>
    <mergeCell ref="D25:D26"/>
    <mergeCell ref="E25:E26"/>
    <mergeCell ref="F25:F26"/>
    <mergeCell ref="G25:H25"/>
    <mergeCell ref="G26:H26"/>
    <mergeCell ref="M23:M24"/>
    <mergeCell ref="N23:N24"/>
    <mergeCell ref="O23:O24"/>
    <mergeCell ref="P23:P24"/>
    <mergeCell ref="Q23:Q24"/>
    <mergeCell ref="R23:R24"/>
    <mergeCell ref="G23:H23"/>
    <mergeCell ref="G24:H24"/>
    <mergeCell ref="I23:I24"/>
    <mergeCell ref="J23:J24"/>
    <mergeCell ref="K23:K24"/>
    <mergeCell ref="L23:L24"/>
    <mergeCell ref="V25:V26"/>
    <mergeCell ref="S23:S24"/>
    <mergeCell ref="U21:U22"/>
    <mergeCell ref="V21:V22"/>
    <mergeCell ref="A23:B24"/>
    <mergeCell ref="C23:C24"/>
    <mergeCell ref="D23:D24"/>
    <mergeCell ref="E23:E24"/>
    <mergeCell ref="F23:F24"/>
    <mergeCell ref="K21:K22"/>
    <mergeCell ref="L21:L22"/>
    <mergeCell ref="M21:M22"/>
    <mergeCell ref="O21:O22"/>
    <mergeCell ref="Q21:Q22"/>
    <mergeCell ref="V19:V20"/>
    <mergeCell ref="A21:B22"/>
    <mergeCell ref="C21:C22"/>
    <mergeCell ref="D21:D22"/>
    <mergeCell ref="E21:E22"/>
    <mergeCell ref="F21:F22"/>
    <mergeCell ref="G21:H21"/>
    <mergeCell ref="G22:H22"/>
    <mergeCell ref="I21:I22"/>
    <mergeCell ref="J21:J22"/>
    <mergeCell ref="O19:O20"/>
    <mergeCell ref="Q19:Q20"/>
    <mergeCell ref="R19:R20"/>
    <mergeCell ref="S19:S20"/>
    <mergeCell ref="T19:T20"/>
    <mergeCell ref="U19:U20"/>
    <mergeCell ref="I19:I20"/>
    <mergeCell ref="A19:B20"/>
    <mergeCell ref="C19:C20"/>
    <mergeCell ref="D19:D20"/>
    <mergeCell ref="E19:E20"/>
    <mergeCell ref="F19:F20"/>
    <mergeCell ref="G19:H19"/>
    <mergeCell ref="G20:H20"/>
    <mergeCell ref="P17:P18"/>
    <mergeCell ref="Q17:Q18"/>
    <mergeCell ref="R17:R18"/>
    <mergeCell ref="S17:S18"/>
    <mergeCell ref="U17:U18"/>
    <mergeCell ref="V17:V18"/>
    <mergeCell ref="J17:J18"/>
    <mergeCell ref="K17:K18"/>
    <mergeCell ref="L17:L18"/>
    <mergeCell ref="M17:M18"/>
    <mergeCell ref="N17:N18"/>
    <mergeCell ref="O17:O18"/>
    <mergeCell ref="A17:B18"/>
    <mergeCell ref="C17:C18"/>
    <mergeCell ref="D17:D18"/>
    <mergeCell ref="E17:E18"/>
    <mergeCell ref="F17:F18"/>
    <mergeCell ref="G17:H17"/>
    <mergeCell ref="G18:H18"/>
    <mergeCell ref="I17:I18"/>
    <mergeCell ref="V15:V16"/>
    <mergeCell ref="O13:O14"/>
    <mergeCell ref="P13:P14"/>
    <mergeCell ref="Q13:Q14"/>
    <mergeCell ref="R13:R14"/>
    <mergeCell ref="U11:U12"/>
    <mergeCell ref="U13:U14"/>
    <mergeCell ref="V13:V14"/>
    <mergeCell ref="I13:I14"/>
    <mergeCell ref="J13:J14"/>
    <mergeCell ref="K13:K14"/>
    <mergeCell ref="L13:L14"/>
    <mergeCell ref="M13:M14"/>
    <mergeCell ref="N13:N14"/>
    <mergeCell ref="A13:B14"/>
    <mergeCell ref="C13:C14"/>
    <mergeCell ref="O15:O16"/>
    <mergeCell ref="P15:P16"/>
    <mergeCell ref="Q15:Q16"/>
    <mergeCell ref="R15:R16"/>
    <mergeCell ref="S15:S16"/>
    <mergeCell ref="I15:I16"/>
    <mergeCell ref="J15:J16"/>
    <mergeCell ref="K15:K16"/>
    <mergeCell ref="L15:L16"/>
    <mergeCell ref="M15:M16"/>
    <mergeCell ref="N15:N16"/>
    <mergeCell ref="A15:B16"/>
    <mergeCell ref="C15:C16"/>
    <mergeCell ref="D15:D16"/>
    <mergeCell ref="E15:E16"/>
    <mergeCell ref="F15:F16"/>
    <mergeCell ref="V5:V6"/>
    <mergeCell ref="A7:B8"/>
    <mergeCell ref="C7:C8"/>
    <mergeCell ref="D7:D8"/>
    <mergeCell ref="E7:E8"/>
    <mergeCell ref="G7:H7"/>
    <mergeCell ref="I7:I8"/>
    <mergeCell ref="O5:O6"/>
    <mergeCell ref="P5:P6"/>
    <mergeCell ref="R5:R6"/>
    <mergeCell ref="S5:S6"/>
    <mergeCell ref="T5:T6"/>
    <mergeCell ref="U5:U6"/>
    <mergeCell ref="G8:H8"/>
    <mergeCell ref="V7:V8"/>
    <mergeCell ref="A9:B9"/>
    <mergeCell ref="G9:H9"/>
    <mergeCell ref="K7:K8"/>
    <mergeCell ref="M7:M8"/>
    <mergeCell ref="O7:O8"/>
    <mergeCell ref="Q7:Q8"/>
    <mergeCell ref="U7:U8"/>
    <mergeCell ref="L29:L30"/>
    <mergeCell ref="Q45:Q46"/>
    <mergeCell ref="D13:D14"/>
    <mergeCell ref="E13:E14"/>
    <mergeCell ref="F13:F14"/>
    <mergeCell ref="G13:H13"/>
    <mergeCell ref="G14:H14"/>
    <mergeCell ref="S13:S14"/>
    <mergeCell ref="A3:B6"/>
    <mergeCell ref="C3:C6"/>
    <mergeCell ref="D3:D6"/>
    <mergeCell ref="E3:E6"/>
    <mergeCell ref="F3:T3"/>
    <mergeCell ref="F4:H4"/>
    <mergeCell ref="I4:J4"/>
    <mergeCell ref="K4:L4"/>
    <mergeCell ref="M4:N4"/>
    <mergeCell ref="O4:P4"/>
    <mergeCell ref="A10:U10"/>
    <mergeCell ref="G12:H12"/>
    <mergeCell ref="A11:B12"/>
    <mergeCell ref="C11:C12"/>
    <mergeCell ref="D11:D12"/>
    <mergeCell ref="Q11:Q12"/>
    <mergeCell ref="R11:R12"/>
    <mergeCell ref="E11:E12"/>
    <mergeCell ref="U15:U16"/>
    <mergeCell ref="G15:H15"/>
    <mergeCell ref="G16:H16"/>
    <mergeCell ref="J19:J20"/>
    <mergeCell ref="K19:K20"/>
    <mergeCell ref="L19:L20"/>
    <mergeCell ref="U57:U58"/>
    <mergeCell ref="T57:T58"/>
    <mergeCell ref="O47:O48"/>
    <mergeCell ref="N47:N48"/>
    <mergeCell ref="G47:H47"/>
    <mergeCell ref="S53:S54"/>
    <mergeCell ref="R53:R54"/>
    <mergeCell ref="M47:M48"/>
    <mergeCell ref="M49:M50"/>
    <mergeCell ref="M51:M52"/>
    <mergeCell ref="M53:M54"/>
    <mergeCell ref="Q4:R4"/>
    <mergeCell ref="S4:T4"/>
    <mergeCell ref="F5:F6"/>
    <mergeCell ref="G5:H6"/>
    <mergeCell ref="I5:I6"/>
    <mergeCell ref="J5:J6"/>
    <mergeCell ref="K5:K6"/>
    <mergeCell ref="L5:L6"/>
    <mergeCell ref="M5:M6"/>
    <mergeCell ref="N5:N6"/>
    <mergeCell ref="S11:S12"/>
    <mergeCell ref="T11:T12"/>
    <mergeCell ref="M11:M12"/>
    <mergeCell ref="N11:N12"/>
    <mergeCell ref="O11:O12"/>
    <mergeCell ref="P11:P12"/>
    <mergeCell ref="F11:F12"/>
    <mergeCell ref="G11:H11"/>
    <mergeCell ref="I11:I12"/>
    <mergeCell ref="K11:K12"/>
    <mergeCell ref="G32:H32"/>
    <mergeCell ref="I55:I56"/>
    <mergeCell ref="F55:F56"/>
    <mergeCell ref="D57:D58"/>
    <mergeCell ref="G62:H62"/>
    <mergeCell ref="G61:H61"/>
    <mergeCell ref="A61:B62"/>
    <mergeCell ref="A63:B64"/>
    <mergeCell ref="F63:F64"/>
    <mergeCell ref="E63:E64"/>
    <mergeCell ref="D63:D64"/>
    <mergeCell ref="C63:C64"/>
    <mergeCell ref="G64:H64"/>
    <mergeCell ref="U63:U64"/>
    <mergeCell ref="T63:T64"/>
    <mergeCell ref="S63:S64"/>
    <mergeCell ref="R63:R64"/>
    <mergeCell ref="Q63:Q64"/>
    <mergeCell ref="P63:P64"/>
    <mergeCell ref="O63:O64"/>
    <mergeCell ref="J63:J64"/>
    <mergeCell ref="I63:I64"/>
    <mergeCell ref="K63:K64"/>
    <mergeCell ref="N63:N64"/>
    <mergeCell ref="M61:M62"/>
    <mergeCell ref="M63:M64"/>
    <mergeCell ref="G63:H63"/>
    <mergeCell ref="C57:C58"/>
    <mergeCell ref="M57:M58"/>
    <mergeCell ref="A59:B60"/>
    <mergeCell ref="M59:M60"/>
    <mergeCell ref="A57:B58"/>
    <mergeCell ref="G58:H58"/>
    <mergeCell ref="R209:R210"/>
    <mergeCell ref="G210:H210"/>
    <mergeCell ref="S209:S210"/>
    <mergeCell ref="S57:S58"/>
    <mergeCell ref="R57:R58"/>
    <mergeCell ref="Q57:Q58"/>
    <mergeCell ref="P57:P58"/>
    <mergeCell ref="O57:O58"/>
    <mergeCell ref="N57:N58"/>
    <mergeCell ref="K57:K58"/>
    <mergeCell ref="J57:J58"/>
    <mergeCell ref="I57:I58"/>
    <mergeCell ref="F57:F58"/>
    <mergeCell ref="M55:M56"/>
    <mergeCell ref="U47:U48"/>
    <mergeCell ref="T47:T48"/>
    <mergeCell ref="S47:S48"/>
    <mergeCell ref="R47:R48"/>
    <mergeCell ref="Q47:Q48"/>
    <mergeCell ref="P47:P48"/>
    <mergeCell ref="N53:N54"/>
    <mergeCell ref="G56:H56"/>
    <mergeCell ref="U55:U56"/>
    <mergeCell ref="T55:T56"/>
    <mergeCell ref="S55:S56"/>
    <mergeCell ref="R55:R56"/>
    <mergeCell ref="Q55:Q56"/>
    <mergeCell ref="P55:P56"/>
    <mergeCell ref="O55:O56"/>
    <mergeCell ref="N55:N56"/>
    <mergeCell ref="K55:K56"/>
    <mergeCell ref="J55:J56"/>
    <mergeCell ref="G209:H209"/>
    <mergeCell ref="I213:I214"/>
    <mergeCell ref="J213:J214"/>
    <mergeCell ref="G206:H206"/>
    <mergeCell ref="G205:H205"/>
    <mergeCell ref="G204:H204"/>
    <mergeCell ref="G203:H203"/>
    <mergeCell ref="F203:F204"/>
    <mergeCell ref="F205:F206"/>
    <mergeCell ref="F207:F208"/>
    <mergeCell ref="F209:F210"/>
    <mergeCell ref="F211:F212"/>
    <mergeCell ref="T211:T212"/>
    <mergeCell ref="S211:S212"/>
    <mergeCell ref="R211:R212"/>
    <mergeCell ref="Q211:Q212"/>
    <mergeCell ref="P211:P212"/>
    <mergeCell ref="O211:O212"/>
    <mergeCell ref="M211:M212"/>
    <mergeCell ref="I211:I212"/>
    <mergeCell ref="J211:J212"/>
    <mergeCell ref="K211:K212"/>
    <mergeCell ref="L211:L212"/>
    <mergeCell ref="P203:P204"/>
    <mergeCell ref="Q203:Q204"/>
    <mergeCell ref="R203:R204"/>
    <mergeCell ref="S203:S204"/>
    <mergeCell ref="Q205:Q206"/>
    <mergeCell ref="R205:R206"/>
    <mergeCell ref="S205:S206"/>
    <mergeCell ref="T205:T206"/>
    <mergeCell ref="Q209:Q210"/>
    <mergeCell ref="E235:E236"/>
    <mergeCell ref="A233:B234"/>
    <mergeCell ref="C233:C234"/>
    <mergeCell ref="D233:D234"/>
    <mergeCell ref="O237:O238"/>
    <mergeCell ref="N237:N238"/>
    <mergeCell ref="M237:M238"/>
    <mergeCell ref="L237:L238"/>
    <mergeCell ref="K237:K238"/>
    <mergeCell ref="J237:J238"/>
    <mergeCell ref="I237:I238"/>
    <mergeCell ref="F215:F216"/>
    <mergeCell ref="G228:H228"/>
    <mergeCell ref="G227:H227"/>
    <mergeCell ref="G226:H226"/>
    <mergeCell ref="G225:H225"/>
    <mergeCell ref="G224:H224"/>
    <mergeCell ref="G223:H223"/>
    <mergeCell ref="G222:H222"/>
    <mergeCell ref="G221:H221"/>
    <mergeCell ref="G220:H220"/>
    <mergeCell ref="G219:H219"/>
    <mergeCell ref="G218:H218"/>
    <mergeCell ref="G217:H217"/>
    <mergeCell ref="G216:H216"/>
    <mergeCell ref="G215:H215"/>
    <mergeCell ref="C217:C218"/>
    <mergeCell ref="D217:D218"/>
    <mergeCell ref="E217:E218"/>
    <mergeCell ref="J215:J216"/>
    <mergeCell ref="K215:K216"/>
    <mergeCell ref="L215:L216"/>
    <mergeCell ref="U215:U216"/>
    <mergeCell ref="F217:F218"/>
    <mergeCell ref="U217:U218"/>
    <mergeCell ref="F219:F220"/>
    <mergeCell ref="U219:U220"/>
    <mergeCell ref="F221:F222"/>
    <mergeCell ref="U221:U222"/>
    <mergeCell ref="F225:F226"/>
    <mergeCell ref="F223:F224"/>
    <mergeCell ref="U225:U226"/>
    <mergeCell ref="U223:U224"/>
    <mergeCell ref="F227:F228"/>
    <mergeCell ref="U227:U228"/>
    <mergeCell ref="C229:U229"/>
    <mergeCell ref="A213:B214"/>
    <mergeCell ref="C213:C214"/>
    <mergeCell ref="D213:D214"/>
    <mergeCell ref="E213:E214"/>
    <mergeCell ref="A217:B218"/>
    <mergeCell ref="M217:M218"/>
    <mergeCell ref="N217:N218"/>
    <mergeCell ref="Q215:Q216"/>
    <mergeCell ref="R215:R216"/>
    <mergeCell ref="S215:S216"/>
    <mergeCell ref="T215:T216"/>
    <mergeCell ref="R221:R222"/>
    <mergeCell ref="S221:S222"/>
    <mergeCell ref="T221:T222"/>
    <mergeCell ref="R219:R220"/>
    <mergeCell ref="M215:M216"/>
    <mergeCell ref="N215:N216"/>
    <mergeCell ref="O215:O216"/>
    <mergeCell ref="U239:U240"/>
    <mergeCell ref="U231:U232"/>
    <mergeCell ref="U233:U234"/>
    <mergeCell ref="U235:U236"/>
    <mergeCell ref="U237:U238"/>
    <mergeCell ref="T237:T238"/>
    <mergeCell ref="S237:S238"/>
    <mergeCell ref="Q237:Q238"/>
    <mergeCell ref="F239:F240"/>
    <mergeCell ref="G239:H239"/>
    <mergeCell ref="G240:H240"/>
    <mergeCell ref="P237:P238"/>
    <mergeCell ref="I235:I236"/>
    <mergeCell ref="K233:K234"/>
    <mergeCell ref="L233:L234"/>
    <mergeCell ref="M233:M234"/>
    <mergeCell ref="N233:N234"/>
    <mergeCell ref="O233:O234"/>
    <mergeCell ref="Q233:Q234"/>
    <mergeCell ref="I233:I234"/>
    <mergeCell ref="J233:J234"/>
    <mergeCell ref="I239:I240"/>
    <mergeCell ref="K239:K240"/>
    <mergeCell ref="M239:M240"/>
    <mergeCell ref="O239:O240"/>
    <mergeCell ref="G236:H236"/>
    <mergeCell ref="G235:H235"/>
    <mergeCell ref="G234:H234"/>
    <mergeCell ref="G233:H233"/>
    <mergeCell ref="G232:H232"/>
    <mergeCell ref="G231:H231"/>
    <mergeCell ref="Q239:Q240"/>
  </mergeCells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2021-04-09T06:42:52Z</dcterms:modified>
</cp:coreProperties>
</file>